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подразделы'!$B$26</definedName>
  </definedNames>
  <calcPr fullCalcOnLoad="1"/>
</workbook>
</file>

<file path=xl/sharedStrings.xml><?xml version="1.0" encoding="utf-8"?>
<sst xmlns="http://schemas.openxmlformats.org/spreadsheetml/2006/main" count="926" uniqueCount="364">
  <si>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</si>
  <si>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</si>
  <si>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</si>
  <si>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</si>
  <si>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</si>
  <si>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</si>
  <si>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</si>
  <si>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</si>
  <si>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</si>
  <si>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</si>
  <si>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</si>
  <si>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</si>
  <si>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</si>
  <si>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</si>
  <si>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</si>
  <si>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</si>
  <si>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</si>
  <si>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</si>
  <si>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</si>
  <si>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</si>
  <si>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</si>
  <si>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</si>
  <si>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</si>
  <si>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</si>
  <si>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</si>
  <si>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</si>
  <si>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</si>
  <si>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</si>
  <si>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</si>
  <si>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</si>
  <si>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</si>
  <si>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</si>
  <si>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</si>
  <si>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</si>
  <si>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</si>
  <si>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</si>
  <si>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</si>
  <si>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</si>
  <si>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</si>
  <si>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</si>
  <si>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</si>
  <si>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</si>
  <si>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</si>
  <si>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</si>
  <si>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</si>
  <si>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</si>
  <si>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</si>
  <si>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</si>
  <si>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</si>
  <si>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</si>
  <si>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</si>
  <si>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</si>
  <si>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</si>
  <si>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</si>
  <si>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</si>
  <si>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</si>
  <si>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</si>
  <si>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</si>
  <si>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</si>
  <si>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</si>
  <si>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</si>
  <si>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</si>
  <si>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</si>
  <si>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</si>
  <si>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</si>
  <si>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</si>
  <si>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</si>
  <si>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</si>
  <si>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</si>
  <si>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</si>
  <si>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</si>
  <si>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</si>
  <si>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</si>
  <si>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</si>
  <si>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</si>
  <si>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</si>
  <si>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</si>
  <si>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</si>
  <si>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</si>
  <si>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</si>
  <si>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</si>
  <si>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</si>
  <si>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</si>
  <si>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</si>
  <si>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</si>
  <si>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</si>
  <si>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</si>
  <si>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</si>
  <si>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</si>
  <si>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</si>
  <si>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</si>
  <si>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</si>
  <si>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</si>
  <si>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</si>
  <si>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</si>
  <si>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</si>
  <si>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</si>
  <si>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</si>
  <si>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</si>
  <si>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</si>
  <si>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</si>
  <si>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</si>
  <si>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</si>
  <si>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</si>
  <si>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</si>
  <si>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</si>
  <si>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</si>
  <si>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</si>
  <si>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</si>
  <si>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</si>
  <si>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</si>
  <si>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</si>
  <si>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</si>
  <si>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</si>
  <si>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</si>
  <si>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</si>
  <si>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</si>
  <si>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</si>
  <si>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</si>
  <si>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</si>
  <si>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</si>
  <si>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</si>
  <si>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</si>
  <si>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</si>
  <si>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</si>
  <si>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</si>
  <si>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</si>
  <si>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</si>
  <si>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</si>
  <si>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</si>
  <si>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</si>
  <si>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</si>
  <si>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</si>
  <si>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</si>
  <si>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</si>
  <si>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</si>
  <si>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</si>
  <si>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</si>
  <si>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</si>
  <si>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</si>
  <si>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</si>
  <si>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</si>
  <si>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</si>
  <si>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</si>
  <si>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</si>
  <si>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0920600462</t>
  </si>
  <si>
    <t>4100100170</t>
  </si>
  <si>
    <t>5050100230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</si>
  <si>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</si>
  <si>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</si>
  <si>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</si>
  <si>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</si>
  <si>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</si>
  <si>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</si>
  <si>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</si>
  <si>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</si>
  <si>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</si>
  <si>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</si>
  <si>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</si>
  <si>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</si>
  <si>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</si>
  <si>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</si>
  <si>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</si>
  <si>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</si>
  <si>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</si>
  <si>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</si>
  <si>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</si>
  <si>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</si>
  <si>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</si>
  <si>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</si>
  <si>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</si>
  <si>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</si>
  <si>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</si>
  <si>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</si>
  <si>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</si>
  <si>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</si>
  <si>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</si>
  <si>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</si>
  <si>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</si>
  <si>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</si>
  <si>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</si>
  <si>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</si>
  <si>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</si>
  <si>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</si>
  <si>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</si>
  <si>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</si>
  <si>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</si>
  <si>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</si>
  <si>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</si>
  <si>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</si>
  <si>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</si>
  <si>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</si>
  <si>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</si>
  <si>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</si>
  <si>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</si>
  <si>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</si>
  <si>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</si>
  <si>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</si>
  <si>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</si>
  <si>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</si>
  <si>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</si>
  <si>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</si>
  <si>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</si>
  <si>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</si>
  <si>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</si>
  <si>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</si>
  <si>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</si>
  <si>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</si>
  <si>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</si>
  <si>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</si>
  <si>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</si>
  <si>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</si>
  <si>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</si>
  <si>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</si>
  <si>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</si>
  <si>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</si>
  <si>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</si>
  <si>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</si>
  <si>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</si>
  <si>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</si>
  <si>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</si>
  <si>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</si>
  <si>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</si>
  <si>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</si>
  <si>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09200G0100</t>
  </si>
  <si>
    <t>2.3.3</t>
  </si>
  <si>
    <t>5.1.2</t>
  </si>
  <si>
    <t>5.1.3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</si>
  <si>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</si>
  <si>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</si>
  <si>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</si>
  <si>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Код бюджетной классификации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</si>
  <si>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</si>
  <si>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</si>
  <si>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</si>
  <si>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</si>
  <si>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</si>
  <si>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</si>
  <si>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</si>
  <si>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</si>
  <si>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</si>
  <si>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</si>
  <si>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</si>
  <si>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</si>
  <si>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</si>
  <si>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</si>
  <si>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</si>
  <si>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</si>
  <si>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</si>
  <si>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</si>
  <si>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</si>
  <si>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</si>
  <si>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</si>
  <si>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</si>
  <si>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</si>
  <si>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</si>
  <si>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</si>
  <si>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</si>
  <si>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</si>
  <si>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</si>
  <si>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</si>
  <si>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</si>
  <si>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</si>
  <si>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</si>
  <si>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</si>
  <si>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</si>
  <si>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</si>
  <si>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</si>
  <si>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</si>
  <si>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</si>
  <si>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</si>
  <si>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</si>
  <si>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</si>
  <si>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</si>
  <si>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</si>
  <si>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</si>
  <si>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</si>
  <si>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</si>
  <si>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</si>
  <si>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</si>
  <si>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</si>
  <si>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</si>
  <si>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</si>
  <si>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</si>
  <si>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</si>
  <si>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</si>
  <si>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</si>
  <si>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</si>
  <si>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</si>
  <si>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000 2 02 30027 00 0000 150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</si>
  <si>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</si>
  <si>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</si>
  <si>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</si>
  <si>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</si>
  <si>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</si>
  <si>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Приложение № 1</t>
  </si>
  <si>
    <t>Приложение № 5</t>
  </si>
  <si>
    <t>Приложение № 4</t>
  </si>
  <si>
    <t>Приложение № 2</t>
  </si>
  <si>
    <t>60000S2500</t>
  </si>
  <si>
    <t>60000М2500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</si>
  <si>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</si>
  <si>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</si>
  <si>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</si>
  <si>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</si>
  <si>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</si>
  <si>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Профессиональная подготовка, переподготовка и повышение квалификации</t>
  </si>
  <si>
    <t>4280100180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</si>
  <si>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</si>
  <si>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</si>
  <si>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</si>
  <si>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</si>
  <si>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</si>
  <si>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</si>
  <si>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</si>
  <si>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</si>
  <si>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</si>
  <si>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</si>
  <si>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</si>
  <si>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</si>
  <si>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0900700071</t>
  </si>
  <si>
    <t>2100100090</t>
  </si>
  <si>
    <t>4300300450</t>
  </si>
  <si>
    <t>7900500560</t>
  </si>
  <si>
    <t>5900100130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</si>
  <si>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</si>
  <si>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</si>
  <si>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</si>
  <si>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</si>
  <si>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</si>
  <si>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</si>
  <si>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</si>
  <si>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</si>
  <si>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</si>
  <si>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901 1 17 0503003 0000 180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</si>
  <si>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</si>
  <si>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</si>
  <si>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000 1 17 0000000 0000 000</t>
  </si>
  <si>
    <t xml:space="preserve">000 1 17 0500000 0000 180 </t>
  </si>
  <si>
    <t>Прочие неналоговые доходы</t>
  </si>
  <si>
    <t>к Постановлению</t>
  </si>
  <si>
    <t>Местной администрации</t>
  </si>
  <si>
    <t>по кодам классификации доходов бюджетов</t>
  </si>
  <si>
    <t>за 1 квартал 2023 года</t>
  </si>
  <si>
    <t>Факт</t>
  </si>
  <si>
    <t>тыс. руб.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</si>
  <si>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</si>
  <si>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</si>
  <si>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</si>
  <si>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</si>
  <si>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</si>
  <si>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</si>
  <si>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</si>
  <si>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</si>
  <si>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</si>
  <si>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</si>
  <si>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Невыясненные поступления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</si>
  <si>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</si>
  <si>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</si>
  <si>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</si>
  <si>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по ведомственной структуре расходов местного бюджета</t>
  </si>
  <si>
    <t>Расходы бюджета</t>
  </si>
  <si>
    <t>План</t>
  </si>
  <si>
    <t>от 20.06.2023 № 20/23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</si>
</sst>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center"/>
      <protection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9" fillId="0" borderId="0" xfId="56" applyFont="1" applyFill="1">
      <alignment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left" wrapText="1"/>
      <protection/>
    </xf>
    <xf numFmtId="0" fontId="12" fillId="0" borderId="0" xfId="54" applyFont="1">
      <alignment/>
      <protection/>
    </xf>
    <xf numFmtId="0" fontId="20" fillId="0" borderId="0" xfId="56" applyFont="1">
      <alignment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174" fontId="21" fillId="0" borderId="10" xfId="54" applyNumberFormat="1" applyFont="1" applyBorder="1" applyAlignment="1">
      <alignment horizontal="right" vertical="center"/>
      <protection/>
    </xf>
    <xf numFmtId="0" fontId="22" fillId="0" borderId="0" xfId="54" applyFont="1">
      <alignment/>
      <protection/>
    </xf>
    <xf numFmtId="0" fontId="19" fillId="0" borderId="10" xfId="54" applyFont="1" applyFill="1" applyBorder="1" applyAlignment="1">
      <alignment horizontal="left" wrapText="1"/>
      <protection/>
    </xf>
    <xf numFmtId="0" fontId="23" fillId="0" borderId="10" xfId="54" applyFont="1" applyBorder="1" applyAlignment="1">
      <alignment horizontal="center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4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4" fontId="12" fillId="0" borderId="0" xfId="54" applyNumberFormat="1" applyFont="1" applyFill="1" applyAlignment="1">
      <alignment horizontal="right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1" fillId="0" borderId="10" xfId="54" applyFont="1" applyBorder="1">
      <alignment/>
      <protection/>
    </xf>
    <xf numFmtId="0" fontId="22" fillId="0" borderId="10" xfId="54" applyFont="1" applyBorder="1">
      <alignment/>
      <protection/>
    </xf>
    <xf numFmtId="174" fontId="21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Fill="1" applyAlignment="1">
      <alignment horizontal="left"/>
      <protection/>
    </xf>
    <xf numFmtId="0" fontId="9" fillId="0" borderId="0" xfId="56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3" xfId="55" applyNumberFormat="1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8" fillId="0" borderId="0" xfId="54" applyFont="1" applyAlignment="1">
      <alignment horizontal="right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 indent="5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wrapText="1" indent="5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10" xfId="53" applyFont="1" applyFill="1" applyBorder="1">
      <alignment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9" fillId="0" borderId="0" xfId="53" applyFont="1" applyAlignment="1">
      <alignment vertical="center" wrapText="1"/>
      <protection/>
    </xf>
    <xf numFmtId="0" fontId="11" fillId="0" borderId="10" xfId="54" applyFont="1" applyFill="1" applyBorder="1" applyAlignment="1">
      <alignment horizontal="left" wrapText="1"/>
      <protection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5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49" fontId="12" fillId="0" borderId="15" xfId="53" applyNumberFormat="1" applyFont="1" applyBorder="1" applyAlignment="1">
      <alignment horizontal="center" vertical="center" wrapText="1" shrinkToFit="1"/>
      <protection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0" xfId="54" applyFont="1" applyFill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Доходы_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35">
      <selection activeCell="A45" sqref="A45"/>
    </sheetView>
  </sheetViews>
  <sheetFormatPr defaultColWidth="7.09765625" defaultRowHeight="15"/>
  <cols>
    <col min="1" max="1" width="53.19921875" style="90" customWidth="1"/>
    <col min="2" max="2" width="18.296875" style="90" customWidth="1"/>
    <col min="3" max="4" width="11.796875" style="105" customWidth="1"/>
    <col min="5" max="16384" width="7.09765625" style="90" customWidth="1"/>
  </cols>
  <sheetData>
    <row r="1" spans="1:3" ht="15">
      <c r="A1" s="1"/>
      <c r="C1" s="75" t="s">
        <v>295</v>
      </c>
    </row>
    <row r="2" spans="1:3" ht="15">
      <c r="A2" s="1"/>
      <c r="C2" s="76" t="s">
        <v>340</v>
      </c>
    </row>
    <row r="3" spans="1:3" ht="15">
      <c r="A3" s="1"/>
      <c r="C3" s="76" t="s">
        <v>341</v>
      </c>
    </row>
    <row r="4" ht="15">
      <c r="C4" s="76" t="s">
        <v>214</v>
      </c>
    </row>
    <row r="5" spans="1:3" ht="15">
      <c r="A5" s="1"/>
      <c r="C5" s="76" t="s">
        <v>88</v>
      </c>
    </row>
    <row r="6" spans="3:4" s="174" customFormat="1" ht="15">
      <c r="C6" s="77" t="s">
        <v>363</v>
      </c>
      <c r="D6" s="105"/>
    </row>
    <row r="7" ht="12.75">
      <c r="B7" s="91"/>
    </row>
    <row r="8" ht="12.75">
      <c r="B8" s="91"/>
    </row>
    <row r="9" spans="1:4" ht="20.25">
      <c r="A9" s="146" t="s">
        <v>253</v>
      </c>
      <c r="B9" s="146"/>
      <c r="C9" s="146"/>
      <c r="D9" s="147"/>
    </row>
    <row r="10" spans="1:4" ht="20.25" customHeight="1">
      <c r="A10" s="146" t="s">
        <v>254</v>
      </c>
      <c r="B10" s="146"/>
      <c r="C10" s="146"/>
      <c r="D10" s="147"/>
    </row>
    <row r="11" spans="1:4" ht="20.25" customHeight="1">
      <c r="A11" s="146" t="s">
        <v>342</v>
      </c>
      <c r="B11" s="147"/>
      <c r="C11" s="147"/>
      <c r="D11" s="147"/>
    </row>
    <row r="12" spans="1:4" ht="20.25" customHeight="1">
      <c r="A12" s="146" t="s">
        <v>343</v>
      </c>
      <c r="B12" s="146"/>
      <c r="C12" s="146"/>
      <c r="D12" s="147"/>
    </row>
    <row r="13" spans="1:4" ht="12.75">
      <c r="A13" s="151"/>
      <c r="B13" s="152"/>
      <c r="C13" s="152"/>
      <c r="D13" s="133" t="s">
        <v>345</v>
      </c>
    </row>
    <row r="14" spans="1:4" ht="15.75" customHeight="1">
      <c r="A14" s="148" t="s">
        <v>2</v>
      </c>
      <c r="B14" s="148" t="s">
        <v>231</v>
      </c>
      <c r="C14" s="153" t="s">
        <v>362</v>
      </c>
      <c r="D14" s="153" t="s">
        <v>344</v>
      </c>
    </row>
    <row r="15" spans="1:4" ht="12.75">
      <c r="A15" s="149"/>
      <c r="B15" s="150"/>
      <c r="C15" s="154"/>
      <c r="D15" s="154"/>
    </row>
    <row r="16" spans="1:4" ht="19.5" customHeight="1">
      <c r="A16" s="89" t="s">
        <v>255</v>
      </c>
      <c r="B16" s="106" t="s">
        <v>256</v>
      </c>
      <c r="C16" s="107">
        <f>C17+C25+C20</f>
        <v>9738.900000000001</v>
      </c>
      <c r="D16" s="107">
        <f>D17+D25+D20</f>
        <v>4827.7</v>
      </c>
    </row>
    <row r="17" spans="1:4" ht="15.75">
      <c r="A17" s="108" t="s">
        <v>257</v>
      </c>
      <c r="B17" s="109" t="s">
        <v>258</v>
      </c>
      <c r="C17" s="107">
        <f>C18</f>
        <v>9723.2</v>
      </c>
      <c r="D17" s="107">
        <f>D18</f>
        <v>4799</v>
      </c>
    </row>
    <row r="18" spans="1:4" s="111" customFormat="1" ht="15.75">
      <c r="A18" s="110" t="s">
        <v>259</v>
      </c>
      <c r="B18" s="109" t="s">
        <v>260</v>
      </c>
      <c r="C18" s="107">
        <f>C19</f>
        <v>9723.2</v>
      </c>
      <c r="D18" s="107">
        <f>D19</f>
        <v>4799</v>
      </c>
    </row>
    <row r="19" spans="1:4" s="111" customFormat="1" ht="78.75">
      <c r="A19" s="112" t="s">
        <v>261</v>
      </c>
      <c r="B19" s="130" t="s">
        <v>262</v>
      </c>
      <c r="C19" s="113">
        <v>9723.2</v>
      </c>
      <c r="D19" s="113">
        <v>4799</v>
      </c>
    </row>
    <row r="20" spans="1:4" s="111" customFormat="1" ht="31.5">
      <c r="A20" s="108" t="s">
        <v>346</v>
      </c>
      <c r="B20" s="109" t="s">
        <v>347</v>
      </c>
      <c r="C20" s="107">
        <f aca="true" t="shared" si="0" ref="C20:D23">C21</f>
        <v>0</v>
      </c>
      <c r="D20" s="107">
        <f t="shared" si="0"/>
        <v>8.4</v>
      </c>
    </row>
    <row r="21" spans="1:4" s="111" customFormat="1" ht="15.75">
      <c r="A21" s="98" t="s">
        <v>348</v>
      </c>
      <c r="B21" s="109" t="s">
        <v>349</v>
      </c>
      <c r="C21" s="107">
        <f t="shared" si="0"/>
        <v>0</v>
      </c>
      <c r="D21" s="107">
        <f t="shared" si="0"/>
        <v>8.4</v>
      </c>
    </row>
    <row r="22" spans="1:4" s="111" customFormat="1" ht="15.75">
      <c r="A22" s="98" t="s">
        <v>350</v>
      </c>
      <c r="B22" s="109" t="s">
        <v>351</v>
      </c>
      <c r="C22" s="107">
        <f t="shared" si="0"/>
        <v>0</v>
      </c>
      <c r="D22" s="107">
        <f t="shared" si="0"/>
        <v>8.4</v>
      </c>
    </row>
    <row r="23" spans="1:4" s="111" customFormat="1" ht="31.5">
      <c r="A23" s="101" t="s">
        <v>352</v>
      </c>
      <c r="B23" s="114" t="s">
        <v>353</v>
      </c>
      <c r="C23" s="113">
        <f t="shared" si="0"/>
        <v>0</v>
      </c>
      <c r="D23" s="113">
        <f t="shared" si="0"/>
        <v>8.4</v>
      </c>
    </row>
    <row r="24" spans="1:4" ht="78.75">
      <c r="A24" s="101" t="s">
        <v>354</v>
      </c>
      <c r="B24" s="114" t="s">
        <v>355</v>
      </c>
      <c r="C24" s="113">
        <v>0</v>
      </c>
      <c r="D24" s="113">
        <v>8.4</v>
      </c>
    </row>
    <row r="25" spans="1:4" s="111" customFormat="1" ht="15.75">
      <c r="A25" s="110" t="s">
        <v>335</v>
      </c>
      <c r="B25" s="132" t="s">
        <v>337</v>
      </c>
      <c r="C25" s="107">
        <f>C28+C26</f>
        <v>15.7</v>
      </c>
      <c r="D25" s="107">
        <f>D28+D26</f>
        <v>20.299999999999997</v>
      </c>
    </row>
    <row r="26" spans="1:4" s="111" customFormat="1" ht="15.75">
      <c r="A26" s="108" t="s">
        <v>356</v>
      </c>
      <c r="B26" s="109" t="s">
        <v>357</v>
      </c>
      <c r="C26" s="100">
        <f>C27</f>
        <v>0</v>
      </c>
      <c r="D26" s="100">
        <f>D27</f>
        <v>4.6</v>
      </c>
    </row>
    <row r="27" spans="1:4" s="111" customFormat="1" ht="47.25">
      <c r="A27" s="145" t="s">
        <v>358</v>
      </c>
      <c r="B27" s="114" t="s">
        <v>359</v>
      </c>
      <c r="C27" s="103">
        <v>0</v>
      </c>
      <c r="D27" s="103">
        <v>4.6</v>
      </c>
    </row>
    <row r="28" spans="1:4" s="111" customFormat="1" ht="15.75">
      <c r="A28" s="110" t="s">
        <v>339</v>
      </c>
      <c r="B28" s="132" t="s">
        <v>338</v>
      </c>
      <c r="C28" s="107">
        <f>C29</f>
        <v>15.7</v>
      </c>
      <c r="D28" s="107">
        <f>D29</f>
        <v>15.7</v>
      </c>
    </row>
    <row r="29" spans="1:4" s="111" customFormat="1" ht="47.25">
      <c r="A29" s="112" t="s">
        <v>336</v>
      </c>
      <c r="B29" s="131" t="s">
        <v>334</v>
      </c>
      <c r="C29" s="113">
        <v>15.7</v>
      </c>
      <c r="D29" s="113">
        <v>15.7</v>
      </c>
    </row>
    <row r="30" spans="1:4" s="111" customFormat="1" ht="18.75">
      <c r="A30" s="89" t="s">
        <v>263</v>
      </c>
      <c r="B30" s="109" t="s">
        <v>264</v>
      </c>
      <c r="C30" s="107">
        <f>C31</f>
        <v>58555.7</v>
      </c>
      <c r="D30" s="107">
        <f>D31</f>
        <v>13697.1</v>
      </c>
    </row>
    <row r="31" spans="1:4" s="111" customFormat="1" ht="47.25">
      <c r="A31" s="108" t="s">
        <v>265</v>
      </c>
      <c r="B31" s="109" t="s">
        <v>266</v>
      </c>
      <c r="C31" s="107">
        <f>C32+C38+C35</f>
        <v>58555.7</v>
      </c>
      <c r="D31" s="107">
        <f>D32+D38+D35</f>
        <v>13697.1</v>
      </c>
    </row>
    <row r="32" spans="1:4" s="111" customFormat="1" ht="15.75" customHeight="1">
      <c r="A32" s="110" t="s">
        <v>267</v>
      </c>
      <c r="B32" s="106" t="s">
        <v>268</v>
      </c>
      <c r="C32" s="107">
        <f>C33</f>
        <v>38467.9</v>
      </c>
      <c r="D32" s="107">
        <f>D33</f>
        <v>9617.1</v>
      </c>
    </row>
    <row r="33" spans="1:4" s="111" customFormat="1" ht="15.75">
      <c r="A33" s="115" t="s">
        <v>269</v>
      </c>
      <c r="B33" s="106" t="s">
        <v>270</v>
      </c>
      <c r="C33" s="107">
        <f>C34</f>
        <v>38467.9</v>
      </c>
      <c r="D33" s="107">
        <f>D34</f>
        <v>9617.1</v>
      </c>
    </row>
    <row r="34" spans="1:4" ht="47.25">
      <c r="A34" s="112" t="s">
        <v>271</v>
      </c>
      <c r="B34" s="116" t="s">
        <v>272</v>
      </c>
      <c r="C34" s="113">
        <v>38467.9</v>
      </c>
      <c r="D34" s="113">
        <v>9617.1</v>
      </c>
    </row>
    <row r="35" spans="1:4" ht="31.5">
      <c r="A35" s="117" t="s">
        <v>273</v>
      </c>
      <c r="B35" s="109" t="s">
        <v>274</v>
      </c>
      <c r="C35" s="107">
        <f>C36</f>
        <v>4577.6</v>
      </c>
      <c r="D35" s="107">
        <f>D36</f>
        <v>0</v>
      </c>
    </row>
    <row r="36" spans="1:4" ht="15.75">
      <c r="A36" s="117" t="s">
        <v>275</v>
      </c>
      <c r="B36" s="109" t="s">
        <v>276</v>
      </c>
      <c r="C36" s="107">
        <f>C37</f>
        <v>4577.6</v>
      </c>
      <c r="D36" s="107">
        <f>D37</f>
        <v>0</v>
      </c>
    </row>
    <row r="37" spans="1:4" ht="31.5">
      <c r="A37" s="118" t="s">
        <v>277</v>
      </c>
      <c r="B37" s="114" t="s">
        <v>278</v>
      </c>
      <c r="C37" s="113">
        <v>4577.6</v>
      </c>
      <c r="D37" s="113">
        <v>0</v>
      </c>
    </row>
    <row r="38" spans="1:4" s="111" customFormat="1" ht="15.75" customHeight="1">
      <c r="A38" s="117" t="s">
        <v>279</v>
      </c>
      <c r="B38" s="109" t="s">
        <v>280</v>
      </c>
      <c r="C38" s="107">
        <f>C39+C43</f>
        <v>15510.199999999999</v>
      </c>
      <c r="D38" s="107">
        <f>D39+D43</f>
        <v>4080</v>
      </c>
    </row>
    <row r="39" spans="1:4" s="111" customFormat="1" ht="31.5">
      <c r="A39" s="117" t="s">
        <v>281</v>
      </c>
      <c r="B39" s="109" t="s">
        <v>282</v>
      </c>
      <c r="C39" s="107">
        <f>C40</f>
        <v>3721.1000000000004</v>
      </c>
      <c r="D39" s="107">
        <f>D40</f>
        <v>900</v>
      </c>
    </row>
    <row r="40" spans="1:4" ht="47.25">
      <c r="A40" s="112" t="s">
        <v>283</v>
      </c>
      <c r="B40" s="114" t="s">
        <v>284</v>
      </c>
      <c r="C40" s="113">
        <f>C41+C42</f>
        <v>3721.1000000000004</v>
      </c>
      <c r="D40" s="113">
        <f>D41+D42</f>
        <v>900</v>
      </c>
    </row>
    <row r="41" spans="1:4" ht="63">
      <c r="A41" s="112" t="s">
        <v>285</v>
      </c>
      <c r="B41" s="114" t="s">
        <v>286</v>
      </c>
      <c r="C41" s="113">
        <v>3712.3</v>
      </c>
      <c r="D41" s="113">
        <v>900</v>
      </c>
    </row>
    <row r="42" spans="1:4" ht="94.5">
      <c r="A42" s="119" t="s">
        <v>287</v>
      </c>
      <c r="B42" s="114" t="s">
        <v>288</v>
      </c>
      <c r="C42" s="113">
        <v>8.8</v>
      </c>
      <c r="D42" s="113">
        <v>0</v>
      </c>
    </row>
    <row r="43" spans="1:4" s="111" customFormat="1" ht="47.25">
      <c r="A43" s="117" t="s">
        <v>318</v>
      </c>
      <c r="B43" s="109" t="s">
        <v>289</v>
      </c>
      <c r="C43" s="107">
        <f>C44</f>
        <v>11789.099999999999</v>
      </c>
      <c r="D43" s="107">
        <f>D44</f>
        <v>3180</v>
      </c>
    </row>
    <row r="44" spans="1:4" ht="78.75">
      <c r="A44" s="118" t="s">
        <v>319</v>
      </c>
      <c r="B44" s="114" t="s">
        <v>290</v>
      </c>
      <c r="C44" s="113">
        <f>C45+C46</f>
        <v>11789.099999999999</v>
      </c>
      <c r="D44" s="113">
        <f>D45+D46</f>
        <v>3180</v>
      </c>
    </row>
    <row r="45" spans="1:4" ht="47.25">
      <c r="A45" s="120" t="s">
        <v>291</v>
      </c>
      <c r="B45" s="114" t="s">
        <v>292</v>
      </c>
      <c r="C45" s="113">
        <v>7479.4</v>
      </c>
      <c r="D45" s="113">
        <v>2100</v>
      </c>
    </row>
    <row r="46" spans="1:4" ht="47.25">
      <c r="A46" s="112" t="s">
        <v>293</v>
      </c>
      <c r="B46" s="114" t="s">
        <v>294</v>
      </c>
      <c r="C46" s="113">
        <v>4309.7</v>
      </c>
      <c r="D46" s="113">
        <v>1080</v>
      </c>
    </row>
    <row r="47" spans="1:4" s="94" customFormat="1" ht="18.75">
      <c r="A47" s="121" t="s">
        <v>0</v>
      </c>
      <c r="B47" s="122"/>
      <c r="C47" s="123">
        <f>C16+C30</f>
        <v>68294.6</v>
      </c>
      <c r="D47" s="123">
        <f>D16+D30</f>
        <v>18524.8</v>
      </c>
    </row>
  </sheetData>
  <sheetProtection/>
  <mergeCells count="9">
    <mergeCell ref="A9:D9"/>
    <mergeCell ref="A10:D10"/>
    <mergeCell ref="A12:D12"/>
    <mergeCell ref="A14:A15"/>
    <mergeCell ref="B14:B15"/>
    <mergeCell ref="A13:C13"/>
    <mergeCell ref="C14:C15"/>
    <mergeCell ref="D14:D15"/>
    <mergeCell ref="A11:D11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zoomScaleSheetLayoutView="100" zoomScalePageLayoutView="0" workbookViewId="0" topLeftCell="A100">
      <selection activeCell="B7" sqref="B7"/>
    </sheetView>
  </sheetViews>
  <sheetFormatPr defaultColWidth="8.796875" defaultRowHeight="15"/>
  <cols>
    <col min="1" max="1" width="6.69921875" style="60" customWidth="1"/>
    <col min="2" max="2" width="32.59765625" style="60" customWidth="1"/>
    <col min="3" max="3" width="8.3984375" style="60" customWidth="1"/>
    <col min="4" max="4" width="6.3984375" style="61" bestFit="1" customWidth="1"/>
    <col min="5" max="5" width="10.296875" style="62" customWidth="1"/>
    <col min="6" max="6" width="9" style="62" customWidth="1"/>
    <col min="7" max="8" width="11.796875" style="65" customWidth="1"/>
    <col min="9" max="16384" width="8.8984375" style="48" customWidth="1"/>
  </cols>
  <sheetData>
    <row r="1" spans="1:9" ht="15.75">
      <c r="A1" s="50"/>
      <c r="B1" s="50"/>
      <c r="C1" s="134"/>
      <c r="G1" s="135" t="s">
        <v>298</v>
      </c>
      <c r="I1" s="136"/>
    </row>
    <row r="2" spans="1:9" ht="15.75" customHeight="1">
      <c r="A2" s="50"/>
      <c r="B2" s="50"/>
      <c r="C2" s="134"/>
      <c r="G2" s="137" t="s">
        <v>340</v>
      </c>
      <c r="I2" s="138"/>
    </row>
    <row r="3" spans="1:9" ht="15.75" customHeight="1">
      <c r="A3" s="50"/>
      <c r="B3" s="50"/>
      <c r="C3" s="134"/>
      <c r="G3" s="137" t="s">
        <v>341</v>
      </c>
      <c r="I3" s="138"/>
    </row>
    <row r="4" spans="1:9" ht="15.75">
      <c r="A4" s="50"/>
      <c r="B4" s="50"/>
      <c r="C4" s="52"/>
      <c r="G4" s="125" t="s">
        <v>89</v>
      </c>
      <c r="I4" s="124"/>
    </row>
    <row r="5" spans="1:9" ht="15.75">
      <c r="A5" s="50"/>
      <c r="B5" s="50"/>
      <c r="C5" s="52"/>
      <c r="G5" s="125" t="s">
        <v>88</v>
      </c>
      <c r="I5" s="124"/>
    </row>
    <row r="6" spans="1:9" ht="15.75">
      <c r="A6" s="51"/>
      <c r="B6" s="52"/>
      <c r="C6" s="52"/>
      <c r="G6" s="125" t="s">
        <v>363</v>
      </c>
      <c r="I6" s="124"/>
    </row>
    <row r="7" spans="1:8" ht="15.75">
      <c r="A7" s="51"/>
      <c r="B7" s="52"/>
      <c r="C7" s="52"/>
      <c r="D7" s="53"/>
      <c r="E7" s="53"/>
      <c r="F7" s="53"/>
      <c r="G7" s="63"/>
      <c r="H7" s="63"/>
    </row>
    <row r="8" spans="1:8" ht="15.75">
      <c r="A8" s="51"/>
      <c r="B8" s="52"/>
      <c r="C8" s="52"/>
      <c r="D8" s="53"/>
      <c r="E8" s="53"/>
      <c r="F8" s="53"/>
      <c r="G8" s="63"/>
      <c r="H8" s="63"/>
    </row>
    <row r="9" spans="1:8" ht="20.25">
      <c r="A9" s="155" t="s">
        <v>361</v>
      </c>
      <c r="B9" s="155"/>
      <c r="C9" s="155"/>
      <c r="D9" s="155"/>
      <c r="E9" s="155"/>
      <c r="F9" s="155"/>
      <c r="G9" s="155"/>
      <c r="H9" s="156"/>
    </row>
    <row r="10" spans="1:8" ht="20.25">
      <c r="A10" s="155" t="s">
        <v>172</v>
      </c>
      <c r="B10" s="155"/>
      <c r="C10" s="155"/>
      <c r="D10" s="155"/>
      <c r="E10" s="155"/>
      <c r="F10" s="155"/>
      <c r="G10" s="155"/>
      <c r="H10" s="156"/>
    </row>
    <row r="11" spans="1:8" ht="21.75" customHeight="1">
      <c r="A11" s="155" t="s">
        <v>360</v>
      </c>
      <c r="B11" s="147"/>
      <c r="C11" s="147"/>
      <c r="D11" s="147"/>
      <c r="E11" s="147"/>
      <c r="F11" s="147"/>
      <c r="G11" s="147"/>
      <c r="H11" s="147"/>
    </row>
    <row r="12" spans="1:8" ht="20.25">
      <c r="A12" s="155" t="s">
        <v>343</v>
      </c>
      <c r="B12" s="155"/>
      <c r="C12" s="155"/>
      <c r="D12" s="155"/>
      <c r="E12" s="155"/>
      <c r="F12" s="155"/>
      <c r="G12" s="155"/>
      <c r="H12" s="156"/>
    </row>
    <row r="13" spans="1:8" s="54" customFormat="1" ht="12.75">
      <c r="A13" s="157"/>
      <c r="B13" s="157"/>
      <c r="C13" s="157"/>
      <c r="D13" s="157"/>
      <c r="E13" s="157"/>
      <c r="F13" s="157"/>
      <c r="G13" s="157"/>
      <c r="H13" s="133" t="s">
        <v>345</v>
      </c>
    </row>
    <row r="14" spans="1:8" s="54" customFormat="1" ht="39.75" customHeight="1">
      <c r="A14" s="158" t="s">
        <v>1</v>
      </c>
      <c r="B14" s="160" t="s">
        <v>2</v>
      </c>
      <c r="C14" s="160" t="s">
        <v>173</v>
      </c>
      <c r="D14" s="160" t="s">
        <v>3</v>
      </c>
      <c r="E14" s="161" t="s">
        <v>4</v>
      </c>
      <c r="F14" s="161" t="s">
        <v>107</v>
      </c>
      <c r="G14" s="153" t="s">
        <v>362</v>
      </c>
      <c r="H14" s="153" t="s">
        <v>344</v>
      </c>
    </row>
    <row r="15" spans="1:8" s="54" customFormat="1" ht="39.75" customHeight="1">
      <c r="A15" s="159"/>
      <c r="B15" s="159"/>
      <c r="C15" s="159"/>
      <c r="D15" s="159"/>
      <c r="E15" s="159"/>
      <c r="F15" s="159"/>
      <c r="G15" s="154"/>
      <c r="H15" s="154"/>
    </row>
    <row r="16" spans="1:8" ht="15.75">
      <c r="A16" s="9" t="s">
        <v>5</v>
      </c>
      <c r="B16" s="8" t="s">
        <v>6</v>
      </c>
      <c r="C16" s="8" t="s">
        <v>9</v>
      </c>
      <c r="D16" s="8"/>
      <c r="E16" s="9"/>
      <c r="F16" s="9"/>
      <c r="G16" s="78">
        <f>G17</f>
        <v>5669.5</v>
      </c>
      <c r="H16" s="78">
        <f>H17</f>
        <v>1205.9</v>
      </c>
    </row>
    <row r="17" spans="1:8" ht="22.5" customHeight="1">
      <c r="A17" s="9" t="s">
        <v>7</v>
      </c>
      <c r="B17" s="10" t="s">
        <v>8</v>
      </c>
      <c r="C17" s="9" t="s">
        <v>9</v>
      </c>
      <c r="D17" s="11" t="s">
        <v>10</v>
      </c>
      <c r="E17" s="12"/>
      <c r="F17" s="9"/>
      <c r="G17" s="78">
        <f>G18+G21</f>
        <v>5669.5</v>
      </c>
      <c r="H17" s="78">
        <f>H18+H21</f>
        <v>1205.9</v>
      </c>
    </row>
    <row r="18" spans="1:8" ht="57">
      <c r="A18" s="9" t="s">
        <v>11</v>
      </c>
      <c r="B18" s="10" t="s">
        <v>46</v>
      </c>
      <c r="C18" s="13" t="s">
        <v>9</v>
      </c>
      <c r="D18" s="11" t="s">
        <v>12</v>
      </c>
      <c r="E18" s="14"/>
      <c r="F18" s="11"/>
      <c r="G18" s="79">
        <f>G19</f>
        <v>1772.4</v>
      </c>
      <c r="H18" s="79">
        <f>H19</f>
        <v>440</v>
      </c>
    </row>
    <row r="19" spans="1:8" ht="30">
      <c r="A19" s="13" t="s">
        <v>13</v>
      </c>
      <c r="B19" s="15" t="s">
        <v>14</v>
      </c>
      <c r="C19" s="13" t="s">
        <v>9</v>
      </c>
      <c r="D19" s="16" t="s">
        <v>12</v>
      </c>
      <c r="E19" s="11" t="s">
        <v>138</v>
      </c>
      <c r="F19" s="11"/>
      <c r="G19" s="79">
        <f>G20</f>
        <v>1772.4</v>
      </c>
      <c r="H19" s="79">
        <f>H20</f>
        <v>440</v>
      </c>
    </row>
    <row r="20" spans="1:8" ht="93.75" customHeight="1">
      <c r="A20" s="13"/>
      <c r="B20" s="15" t="s">
        <v>112</v>
      </c>
      <c r="C20" s="13" t="s">
        <v>9</v>
      </c>
      <c r="D20" s="16" t="s">
        <v>12</v>
      </c>
      <c r="E20" s="16" t="s">
        <v>138</v>
      </c>
      <c r="F20" s="11" t="s">
        <v>111</v>
      </c>
      <c r="G20" s="80">
        <v>1772.4</v>
      </c>
      <c r="H20" s="80">
        <v>440</v>
      </c>
    </row>
    <row r="21" spans="1:8" ht="71.25">
      <c r="A21" s="9" t="s">
        <v>15</v>
      </c>
      <c r="B21" s="10" t="s">
        <v>47</v>
      </c>
      <c r="C21" s="9" t="s">
        <v>9</v>
      </c>
      <c r="D21" s="11" t="s">
        <v>16</v>
      </c>
      <c r="E21" s="11"/>
      <c r="F21" s="11"/>
      <c r="G21" s="79">
        <f>G22+G26+G28</f>
        <v>3897.1</v>
      </c>
      <c r="H21" s="79">
        <f>H22+H26+H28</f>
        <v>765.9000000000001</v>
      </c>
    </row>
    <row r="22" spans="1:8" ht="60">
      <c r="A22" s="13" t="s">
        <v>17</v>
      </c>
      <c r="B22" s="15" t="s">
        <v>18</v>
      </c>
      <c r="C22" s="13" t="s">
        <v>9</v>
      </c>
      <c r="D22" s="16" t="s">
        <v>16</v>
      </c>
      <c r="E22" s="11" t="s">
        <v>139</v>
      </c>
      <c r="F22" s="11"/>
      <c r="G22" s="79">
        <f>G23+G25+G24</f>
        <v>3769.1</v>
      </c>
      <c r="H22" s="79">
        <f>H23+H25+H24</f>
        <v>738.9000000000001</v>
      </c>
    </row>
    <row r="23" spans="1:8" ht="96" customHeight="1">
      <c r="A23" s="13"/>
      <c r="B23" s="15" t="s">
        <v>112</v>
      </c>
      <c r="C23" s="13" t="s">
        <v>9</v>
      </c>
      <c r="D23" s="16" t="s">
        <v>16</v>
      </c>
      <c r="E23" s="16" t="s">
        <v>139</v>
      </c>
      <c r="F23" s="11" t="s">
        <v>111</v>
      </c>
      <c r="G23" s="80">
        <v>1347.1</v>
      </c>
      <c r="H23" s="80">
        <v>325.1</v>
      </c>
    </row>
    <row r="24" spans="1:8" ht="45">
      <c r="A24" s="13"/>
      <c r="B24" s="18" t="s">
        <v>151</v>
      </c>
      <c r="C24" s="13" t="s">
        <v>9</v>
      </c>
      <c r="D24" s="16" t="s">
        <v>16</v>
      </c>
      <c r="E24" s="16" t="s">
        <v>139</v>
      </c>
      <c r="F24" s="11" t="s">
        <v>114</v>
      </c>
      <c r="G24" s="80">
        <f>2407.4-0.1-12+24.7</f>
        <v>2420</v>
      </c>
      <c r="H24" s="80">
        <v>413.8</v>
      </c>
    </row>
    <row r="25" spans="1:8" ht="15.75">
      <c r="A25" s="13"/>
      <c r="B25" s="15" t="s">
        <v>117</v>
      </c>
      <c r="C25" s="13" t="s">
        <v>9</v>
      </c>
      <c r="D25" s="16" t="s">
        <v>16</v>
      </c>
      <c r="E25" s="16" t="s">
        <v>139</v>
      </c>
      <c r="F25" s="11" t="s">
        <v>116</v>
      </c>
      <c r="G25" s="80">
        <v>2</v>
      </c>
      <c r="H25" s="80">
        <v>0</v>
      </c>
    </row>
    <row r="26" spans="1:8" ht="61.5" customHeight="1">
      <c r="A26" s="13" t="s">
        <v>123</v>
      </c>
      <c r="B26" s="15" t="s">
        <v>86</v>
      </c>
      <c r="C26" s="13" t="s">
        <v>9</v>
      </c>
      <c r="D26" s="11" t="s">
        <v>16</v>
      </c>
      <c r="E26" s="11" t="s">
        <v>140</v>
      </c>
      <c r="F26" s="16"/>
      <c r="G26" s="79">
        <f>G27</f>
        <v>20</v>
      </c>
      <c r="H26" s="79">
        <f>H27</f>
        <v>0</v>
      </c>
    </row>
    <row r="27" spans="1:8" ht="90.75" customHeight="1">
      <c r="A27" s="13"/>
      <c r="B27" s="19" t="s">
        <v>112</v>
      </c>
      <c r="C27" s="13" t="s">
        <v>9</v>
      </c>
      <c r="D27" s="16" t="s">
        <v>16</v>
      </c>
      <c r="E27" s="16" t="s">
        <v>140</v>
      </c>
      <c r="F27" s="11" t="s">
        <v>111</v>
      </c>
      <c r="G27" s="80">
        <v>20</v>
      </c>
      <c r="H27" s="80">
        <v>0</v>
      </c>
    </row>
    <row r="28" spans="1:8" ht="60">
      <c r="A28" s="13" t="s">
        <v>333</v>
      </c>
      <c r="B28" s="19" t="s">
        <v>87</v>
      </c>
      <c r="C28" s="13" t="s">
        <v>9</v>
      </c>
      <c r="D28" s="16" t="s">
        <v>16</v>
      </c>
      <c r="E28" s="11" t="s">
        <v>150</v>
      </c>
      <c r="F28" s="11"/>
      <c r="G28" s="79">
        <f>G29</f>
        <v>108</v>
      </c>
      <c r="H28" s="79">
        <f>H29</f>
        <v>27</v>
      </c>
    </row>
    <row r="29" spans="1:8" ht="15.75">
      <c r="A29" s="13"/>
      <c r="B29" s="19" t="s">
        <v>117</v>
      </c>
      <c r="C29" s="13" t="s">
        <v>9</v>
      </c>
      <c r="D29" s="16" t="s">
        <v>16</v>
      </c>
      <c r="E29" s="16" t="s">
        <v>150</v>
      </c>
      <c r="F29" s="11" t="s">
        <v>116</v>
      </c>
      <c r="G29" s="80">
        <v>108</v>
      </c>
      <c r="H29" s="80">
        <v>27</v>
      </c>
    </row>
    <row r="30" spans="1:8" ht="15.75">
      <c r="A30" s="9" t="s">
        <v>20</v>
      </c>
      <c r="B30" s="8" t="s">
        <v>21</v>
      </c>
      <c r="C30" s="9" t="s">
        <v>23</v>
      </c>
      <c r="D30" s="16"/>
      <c r="E30" s="16"/>
      <c r="F30" s="16"/>
      <c r="G30" s="79">
        <f>G31+G52+G95+G104+G69+G82+G78+G120+G116+G65</f>
        <v>63827.399999999994</v>
      </c>
      <c r="H30" s="79">
        <f>H31+H52+H95+H104+H69+H82+H78+H120+H116+H65</f>
        <v>15215.9</v>
      </c>
    </row>
    <row r="31" spans="1:8" ht="24" customHeight="1">
      <c r="A31" s="9" t="s">
        <v>22</v>
      </c>
      <c r="B31" s="10" t="s">
        <v>8</v>
      </c>
      <c r="C31" s="9" t="s">
        <v>23</v>
      </c>
      <c r="D31" s="11" t="s">
        <v>10</v>
      </c>
      <c r="E31" s="16"/>
      <c r="F31" s="16"/>
      <c r="G31" s="79">
        <f>G32+G45+G42</f>
        <v>12570.099999999999</v>
      </c>
      <c r="H31" s="79">
        <f>H32+H45+H42</f>
        <v>2661</v>
      </c>
    </row>
    <row r="32" spans="1:8" ht="71.25" customHeight="1">
      <c r="A32" s="9" t="s">
        <v>24</v>
      </c>
      <c r="B32" s="20" t="s">
        <v>48</v>
      </c>
      <c r="C32" s="13" t="s">
        <v>23</v>
      </c>
      <c r="D32" s="11" t="s">
        <v>25</v>
      </c>
      <c r="E32" s="16"/>
      <c r="F32" s="16"/>
      <c r="G32" s="79">
        <f>G35+G33+G39</f>
        <v>11590.3</v>
      </c>
      <c r="H32" s="79">
        <f>H35+H33+H39</f>
        <v>2367</v>
      </c>
    </row>
    <row r="33" spans="1:8" ht="45">
      <c r="A33" s="13" t="s">
        <v>26</v>
      </c>
      <c r="B33" s="15" t="s">
        <v>27</v>
      </c>
      <c r="C33" s="13" t="s">
        <v>23</v>
      </c>
      <c r="D33" s="16" t="s">
        <v>25</v>
      </c>
      <c r="E33" s="11" t="s">
        <v>141</v>
      </c>
      <c r="F33" s="16"/>
      <c r="G33" s="79">
        <f>G34</f>
        <v>1772.4</v>
      </c>
      <c r="H33" s="79">
        <f>H34</f>
        <v>422.3</v>
      </c>
    </row>
    <row r="34" spans="1:8" ht="92.25" customHeight="1">
      <c r="A34" s="13"/>
      <c r="B34" s="15" t="s">
        <v>112</v>
      </c>
      <c r="C34" s="13" t="s">
        <v>23</v>
      </c>
      <c r="D34" s="16" t="s">
        <v>25</v>
      </c>
      <c r="E34" s="16" t="s">
        <v>141</v>
      </c>
      <c r="F34" s="11" t="s">
        <v>111</v>
      </c>
      <c r="G34" s="80">
        <v>1772.4</v>
      </c>
      <c r="H34" s="80">
        <v>422.3</v>
      </c>
    </row>
    <row r="35" spans="1:8" ht="30">
      <c r="A35" s="13" t="s">
        <v>28</v>
      </c>
      <c r="B35" s="22" t="s">
        <v>29</v>
      </c>
      <c r="C35" s="13" t="s">
        <v>23</v>
      </c>
      <c r="D35" s="16" t="s">
        <v>25</v>
      </c>
      <c r="E35" s="11" t="s">
        <v>142</v>
      </c>
      <c r="F35" s="16"/>
      <c r="G35" s="79">
        <f>G36+G37+G38</f>
        <v>6105.6</v>
      </c>
      <c r="H35" s="79">
        <f>H36+H37+H38</f>
        <v>1286.9</v>
      </c>
    </row>
    <row r="36" spans="1:8" ht="89.25" customHeight="1">
      <c r="A36" s="9"/>
      <c r="B36" s="15" t="s">
        <v>112</v>
      </c>
      <c r="C36" s="13" t="s">
        <v>23</v>
      </c>
      <c r="D36" s="16" t="s">
        <v>25</v>
      </c>
      <c r="E36" s="16" t="s">
        <v>142</v>
      </c>
      <c r="F36" s="11" t="s">
        <v>111</v>
      </c>
      <c r="G36" s="80">
        <v>5860.6</v>
      </c>
      <c r="H36" s="80">
        <v>1249.4</v>
      </c>
    </row>
    <row r="37" spans="1:8" ht="45" customHeight="1">
      <c r="A37" s="13"/>
      <c r="B37" s="18" t="s">
        <v>151</v>
      </c>
      <c r="C37" s="13" t="s">
        <v>23</v>
      </c>
      <c r="D37" s="16" t="s">
        <v>25</v>
      </c>
      <c r="E37" s="16" t="s">
        <v>142</v>
      </c>
      <c r="F37" s="11" t="s">
        <v>114</v>
      </c>
      <c r="G37" s="80">
        <v>242</v>
      </c>
      <c r="H37" s="80">
        <v>37.5</v>
      </c>
    </row>
    <row r="38" spans="1:8" ht="15.75">
      <c r="A38" s="13"/>
      <c r="B38" s="19" t="s">
        <v>117</v>
      </c>
      <c r="C38" s="13" t="s">
        <v>23</v>
      </c>
      <c r="D38" s="16" t="s">
        <v>25</v>
      </c>
      <c r="E38" s="16" t="s">
        <v>142</v>
      </c>
      <c r="F38" s="11" t="s">
        <v>116</v>
      </c>
      <c r="G38" s="80">
        <v>3</v>
      </c>
      <c r="H38" s="80">
        <v>0</v>
      </c>
    </row>
    <row r="39" spans="1:8" ht="77.25" customHeight="1">
      <c r="A39" s="13" t="s">
        <v>118</v>
      </c>
      <c r="B39" s="19" t="s">
        <v>157</v>
      </c>
      <c r="C39" s="13" t="s">
        <v>23</v>
      </c>
      <c r="D39" s="16" t="s">
        <v>25</v>
      </c>
      <c r="E39" s="11" t="s">
        <v>155</v>
      </c>
      <c r="F39" s="16"/>
      <c r="G39" s="79">
        <f>G40+G41</f>
        <v>3712.3</v>
      </c>
      <c r="H39" s="79">
        <f>H40+H41</f>
        <v>657.8000000000001</v>
      </c>
    </row>
    <row r="40" spans="1:8" ht="90">
      <c r="A40" s="13"/>
      <c r="B40" s="15" t="s">
        <v>112</v>
      </c>
      <c r="C40" s="13" t="s">
        <v>23</v>
      </c>
      <c r="D40" s="16" t="s">
        <v>25</v>
      </c>
      <c r="E40" s="16" t="s">
        <v>155</v>
      </c>
      <c r="F40" s="11" t="s">
        <v>111</v>
      </c>
      <c r="G40" s="80">
        <v>3473.8</v>
      </c>
      <c r="H40" s="80">
        <v>621.6</v>
      </c>
    </row>
    <row r="41" spans="1:8" ht="45">
      <c r="A41" s="13"/>
      <c r="B41" s="18" t="s">
        <v>151</v>
      </c>
      <c r="C41" s="13" t="s">
        <v>23</v>
      </c>
      <c r="D41" s="16" t="s">
        <v>25</v>
      </c>
      <c r="E41" s="16" t="s">
        <v>155</v>
      </c>
      <c r="F41" s="11" t="s">
        <v>114</v>
      </c>
      <c r="G41" s="80">
        <v>238.5</v>
      </c>
      <c r="H41" s="80">
        <v>36.2</v>
      </c>
    </row>
    <row r="42" spans="1:8" ht="15.75">
      <c r="A42" s="9" t="s">
        <v>124</v>
      </c>
      <c r="B42" s="25" t="s">
        <v>95</v>
      </c>
      <c r="C42" s="13" t="s">
        <v>23</v>
      </c>
      <c r="D42" s="11" t="s">
        <v>99</v>
      </c>
      <c r="E42" s="16"/>
      <c r="F42" s="11"/>
      <c r="G42" s="79">
        <v>20</v>
      </c>
      <c r="H42" s="79">
        <f>H43</f>
        <v>0</v>
      </c>
    </row>
    <row r="43" spans="1:8" ht="15.75">
      <c r="A43" s="13" t="s">
        <v>125</v>
      </c>
      <c r="B43" s="15" t="s">
        <v>96</v>
      </c>
      <c r="C43" s="13" t="s">
        <v>23</v>
      </c>
      <c r="D43" s="16" t="s">
        <v>99</v>
      </c>
      <c r="E43" s="11" t="s">
        <v>148</v>
      </c>
      <c r="F43" s="11"/>
      <c r="G43" s="79">
        <v>20</v>
      </c>
      <c r="H43" s="79">
        <f>H44</f>
        <v>0</v>
      </c>
    </row>
    <row r="44" spans="1:8" ht="15.75">
      <c r="A44" s="13"/>
      <c r="B44" s="15" t="s">
        <v>117</v>
      </c>
      <c r="C44" s="13" t="s">
        <v>23</v>
      </c>
      <c r="D44" s="16" t="s">
        <v>99</v>
      </c>
      <c r="E44" s="16" t="s">
        <v>148</v>
      </c>
      <c r="F44" s="11" t="s">
        <v>116</v>
      </c>
      <c r="G44" s="80">
        <v>20</v>
      </c>
      <c r="H44" s="80">
        <v>0</v>
      </c>
    </row>
    <row r="45" spans="1:8" ht="15.75">
      <c r="A45" s="9" t="s">
        <v>97</v>
      </c>
      <c r="B45" s="10" t="s">
        <v>19</v>
      </c>
      <c r="C45" s="13" t="s">
        <v>23</v>
      </c>
      <c r="D45" s="11" t="s">
        <v>80</v>
      </c>
      <c r="E45" s="16"/>
      <c r="F45" s="16"/>
      <c r="G45" s="79">
        <f>G50+G48+G46</f>
        <v>959.8</v>
      </c>
      <c r="H45" s="79">
        <f>H50+H48+H46</f>
        <v>294</v>
      </c>
    </row>
    <row r="46" spans="1:8" ht="75">
      <c r="A46" s="13" t="s">
        <v>98</v>
      </c>
      <c r="B46" s="15" t="s">
        <v>156</v>
      </c>
      <c r="C46" s="13" t="s">
        <v>23</v>
      </c>
      <c r="D46" s="16" t="s">
        <v>80</v>
      </c>
      <c r="E46" s="11" t="s">
        <v>224</v>
      </c>
      <c r="F46" s="16"/>
      <c r="G46" s="79">
        <f>G47</f>
        <v>8.8</v>
      </c>
      <c r="H46" s="79">
        <f>H47</f>
        <v>0</v>
      </c>
    </row>
    <row r="47" spans="1:8" ht="45">
      <c r="A47" s="55"/>
      <c r="B47" s="18" t="s">
        <v>151</v>
      </c>
      <c r="C47" s="13" t="s">
        <v>23</v>
      </c>
      <c r="D47" s="16" t="s">
        <v>80</v>
      </c>
      <c r="E47" s="16" t="s">
        <v>224</v>
      </c>
      <c r="F47" s="11" t="s">
        <v>114</v>
      </c>
      <c r="G47" s="80">
        <v>8.8</v>
      </c>
      <c r="H47" s="80">
        <v>0</v>
      </c>
    </row>
    <row r="48" spans="1:8" ht="30">
      <c r="A48" s="13" t="s">
        <v>129</v>
      </c>
      <c r="B48" s="15" t="s">
        <v>90</v>
      </c>
      <c r="C48" s="13" t="s">
        <v>23</v>
      </c>
      <c r="D48" s="16" t="s">
        <v>80</v>
      </c>
      <c r="E48" s="12" t="s">
        <v>149</v>
      </c>
      <c r="F48" s="11"/>
      <c r="G48" s="79">
        <f>G49</f>
        <v>375</v>
      </c>
      <c r="H48" s="79">
        <f>H49</f>
        <v>150</v>
      </c>
    </row>
    <row r="49" spans="1:8" ht="45">
      <c r="A49" s="13"/>
      <c r="B49" s="18" t="s">
        <v>151</v>
      </c>
      <c r="C49" s="13" t="s">
        <v>23</v>
      </c>
      <c r="D49" s="16" t="s">
        <v>80</v>
      </c>
      <c r="E49" s="26" t="s">
        <v>149</v>
      </c>
      <c r="F49" s="11" t="s">
        <v>114</v>
      </c>
      <c r="G49" s="80">
        <v>375</v>
      </c>
      <c r="H49" s="80">
        <v>150</v>
      </c>
    </row>
    <row r="50" spans="1:8" ht="60">
      <c r="A50" s="13" t="s">
        <v>225</v>
      </c>
      <c r="B50" s="49" t="s">
        <v>199</v>
      </c>
      <c r="C50" s="13" t="s">
        <v>23</v>
      </c>
      <c r="D50" s="16" t="s">
        <v>80</v>
      </c>
      <c r="E50" s="11" t="s">
        <v>320</v>
      </c>
      <c r="F50" s="11"/>
      <c r="G50" s="79">
        <f>G51</f>
        <v>576</v>
      </c>
      <c r="H50" s="79">
        <f>H51</f>
        <v>144</v>
      </c>
    </row>
    <row r="51" spans="1:8" ht="45">
      <c r="A51" s="13"/>
      <c r="B51" s="18" t="s">
        <v>151</v>
      </c>
      <c r="C51" s="13" t="s">
        <v>23</v>
      </c>
      <c r="D51" s="16" t="s">
        <v>80</v>
      </c>
      <c r="E51" s="16" t="s">
        <v>320</v>
      </c>
      <c r="F51" s="11" t="s">
        <v>114</v>
      </c>
      <c r="G51" s="80">
        <v>576</v>
      </c>
      <c r="H51" s="80">
        <v>144</v>
      </c>
    </row>
    <row r="52" spans="1:8" ht="28.5">
      <c r="A52" s="9" t="s">
        <v>30</v>
      </c>
      <c r="B52" s="10" t="s">
        <v>31</v>
      </c>
      <c r="C52" s="13" t="s">
        <v>23</v>
      </c>
      <c r="D52" s="11" t="s">
        <v>32</v>
      </c>
      <c r="E52" s="16"/>
      <c r="F52" s="16"/>
      <c r="G52" s="79">
        <f>G53+G56</f>
        <v>1100</v>
      </c>
      <c r="H52" s="79">
        <f>H53+H56</f>
        <v>777</v>
      </c>
    </row>
    <row r="53" spans="1:8" ht="57">
      <c r="A53" s="9" t="s">
        <v>33</v>
      </c>
      <c r="B53" s="10" t="s">
        <v>215</v>
      </c>
      <c r="C53" s="13" t="s">
        <v>23</v>
      </c>
      <c r="D53" s="11" t="s">
        <v>216</v>
      </c>
      <c r="E53" s="16"/>
      <c r="F53" s="16"/>
      <c r="G53" s="79">
        <f>G54</f>
        <v>350</v>
      </c>
      <c r="H53" s="79">
        <f>H54</f>
        <v>150</v>
      </c>
    </row>
    <row r="54" spans="1:8" ht="90">
      <c r="A54" s="13" t="s">
        <v>35</v>
      </c>
      <c r="B54" s="15" t="s">
        <v>217</v>
      </c>
      <c r="C54" s="13" t="s">
        <v>23</v>
      </c>
      <c r="D54" s="16" t="s">
        <v>216</v>
      </c>
      <c r="E54" s="11" t="s">
        <v>321</v>
      </c>
      <c r="F54" s="11"/>
      <c r="G54" s="79">
        <f>G55</f>
        <v>350</v>
      </c>
      <c r="H54" s="79">
        <f>H55</f>
        <v>150</v>
      </c>
    </row>
    <row r="55" spans="1:8" ht="45">
      <c r="A55" s="13"/>
      <c r="B55" s="18" t="s">
        <v>151</v>
      </c>
      <c r="C55" s="13" t="s">
        <v>23</v>
      </c>
      <c r="D55" s="16" t="s">
        <v>216</v>
      </c>
      <c r="E55" s="16" t="s">
        <v>321</v>
      </c>
      <c r="F55" s="11" t="s">
        <v>114</v>
      </c>
      <c r="G55" s="80">
        <f>250+100</f>
        <v>350</v>
      </c>
      <c r="H55" s="80">
        <v>150</v>
      </c>
    </row>
    <row r="56" spans="1:8" ht="42.75">
      <c r="A56" s="9" t="s">
        <v>51</v>
      </c>
      <c r="B56" s="25" t="s">
        <v>50</v>
      </c>
      <c r="C56" s="13" t="s">
        <v>23</v>
      </c>
      <c r="D56" s="11" t="s">
        <v>49</v>
      </c>
      <c r="E56" s="11"/>
      <c r="F56" s="11"/>
      <c r="G56" s="79">
        <f>G57+G63+G59+G61</f>
        <v>750</v>
      </c>
      <c r="H56" s="79">
        <f>H57+H63+H59+H61</f>
        <v>627</v>
      </c>
    </row>
    <row r="57" spans="1:8" ht="90">
      <c r="A57" s="13" t="s">
        <v>52</v>
      </c>
      <c r="B57" s="15" t="s">
        <v>204</v>
      </c>
      <c r="C57" s="13" t="s">
        <v>23</v>
      </c>
      <c r="D57" s="16" t="s">
        <v>49</v>
      </c>
      <c r="E57" s="11" t="s">
        <v>329</v>
      </c>
      <c r="F57" s="11"/>
      <c r="G57" s="79">
        <f>G58</f>
        <v>150</v>
      </c>
      <c r="H57" s="79">
        <f>H58</f>
        <v>150</v>
      </c>
    </row>
    <row r="58" spans="1:8" ht="45">
      <c r="A58" s="9"/>
      <c r="B58" s="18" t="s">
        <v>151</v>
      </c>
      <c r="C58" s="13" t="s">
        <v>23</v>
      </c>
      <c r="D58" s="16" t="s">
        <v>49</v>
      </c>
      <c r="E58" s="16" t="s">
        <v>329</v>
      </c>
      <c r="F58" s="11" t="s">
        <v>114</v>
      </c>
      <c r="G58" s="80">
        <v>150</v>
      </c>
      <c r="H58" s="80">
        <v>150</v>
      </c>
    </row>
    <row r="59" spans="1:8" ht="75">
      <c r="A59" s="13" t="s">
        <v>53</v>
      </c>
      <c r="B59" s="15" t="s">
        <v>201</v>
      </c>
      <c r="C59" s="13" t="s">
        <v>23</v>
      </c>
      <c r="D59" s="16" t="s">
        <v>49</v>
      </c>
      <c r="E59" s="11" t="s">
        <v>330</v>
      </c>
      <c r="F59" s="16"/>
      <c r="G59" s="79">
        <f>G60</f>
        <v>150</v>
      </c>
      <c r="H59" s="79">
        <f>H60</f>
        <v>150</v>
      </c>
    </row>
    <row r="60" spans="1:8" ht="45">
      <c r="A60" s="13"/>
      <c r="B60" s="18" t="s">
        <v>151</v>
      </c>
      <c r="C60" s="13" t="s">
        <v>23</v>
      </c>
      <c r="D60" s="16" t="s">
        <v>49</v>
      </c>
      <c r="E60" s="16" t="s">
        <v>330</v>
      </c>
      <c r="F60" s="11" t="s">
        <v>114</v>
      </c>
      <c r="G60" s="80">
        <v>150</v>
      </c>
      <c r="H60" s="80">
        <v>150</v>
      </c>
    </row>
    <row r="61" spans="1:8" ht="90">
      <c r="A61" s="13" t="s">
        <v>54</v>
      </c>
      <c r="B61" s="15" t="s">
        <v>222</v>
      </c>
      <c r="C61" s="13" t="s">
        <v>23</v>
      </c>
      <c r="D61" s="16" t="s">
        <v>49</v>
      </c>
      <c r="E61" s="11" t="s">
        <v>331</v>
      </c>
      <c r="F61" s="16"/>
      <c r="G61" s="79">
        <f>G62</f>
        <v>150</v>
      </c>
      <c r="H61" s="79">
        <f>H62</f>
        <v>108</v>
      </c>
    </row>
    <row r="62" spans="1:8" ht="45">
      <c r="A62" s="13"/>
      <c r="B62" s="18" t="s">
        <v>151</v>
      </c>
      <c r="C62" s="13" t="s">
        <v>23</v>
      </c>
      <c r="D62" s="16" t="s">
        <v>49</v>
      </c>
      <c r="E62" s="16" t="s">
        <v>331</v>
      </c>
      <c r="F62" s="11" t="s">
        <v>114</v>
      </c>
      <c r="G62" s="80">
        <v>150</v>
      </c>
      <c r="H62" s="80">
        <v>108</v>
      </c>
    </row>
    <row r="63" spans="1:8" ht="75">
      <c r="A63" s="13" t="s">
        <v>94</v>
      </c>
      <c r="B63" s="22" t="s">
        <v>198</v>
      </c>
      <c r="C63" s="13" t="s">
        <v>23</v>
      </c>
      <c r="D63" s="16" t="s">
        <v>49</v>
      </c>
      <c r="E63" s="12" t="s">
        <v>332</v>
      </c>
      <c r="F63" s="11"/>
      <c r="G63" s="79">
        <f>G64</f>
        <v>300</v>
      </c>
      <c r="H63" s="79">
        <f>H64</f>
        <v>219</v>
      </c>
    </row>
    <row r="64" spans="1:8" ht="45">
      <c r="A64" s="13"/>
      <c r="B64" s="18" t="s">
        <v>151</v>
      </c>
      <c r="C64" s="13" t="s">
        <v>23</v>
      </c>
      <c r="D64" s="16" t="s">
        <v>49</v>
      </c>
      <c r="E64" s="26" t="s">
        <v>332</v>
      </c>
      <c r="F64" s="11" t="s">
        <v>114</v>
      </c>
      <c r="G64" s="80">
        <v>300</v>
      </c>
      <c r="H64" s="80">
        <v>219</v>
      </c>
    </row>
    <row r="65" spans="1:8" ht="15.75">
      <c r="A65" s="9" t="s">
        <v>36</v>
      </c>
      <c r="B65" s="127" t="s">
        <v>301</v>
      </c>
      <c r="C65" s="9" t="s">
        <v>23</v>
      </c>
      <c r="D65" s="11" t="s">
        <v>302</v>
      </c>
      <c r="E65" s="12"/>
      <c r="F65" s="11"/>
      <c r="G65" s="79">
        <f aca="true" t="shared" si="0" ref="G65:H67">G66</f>
        <v>39.3</v>
      </c>
      <c r="H65" s="79">
        <f t="shared" si="0"/>
        <v>0</v>
      </c>
    </row>
    <row r="66" spans="1:8" ht="15.75">
      <c r="A66" s="9" t="s">
        <v>37</v>
      </c>
      <c r="B66" s="127" t="s">
        <v>303</v>
      </c>
      <c r="C66" s="9" t="s">
        <v>23</v>
      </c>
      <c r="D66" s="11" t="s">
        <v>304</v>
      </c>
      <c r="E66" s="12"/>
      <c r="F66" s="11"/>
      <c r="G66" s="79">
        <f t="shared" si="0"/>
        <v>39.3</v>
      </c>
      <c r="H66" s="79">
        <f t="shared" si="0"/>
        <v>0</v>
      </c>
    </row>
    <row r="67" spans="1:8" ht="60">
      <c r="A67" s="13" t="s">
        <v>81</v>
      </c>
      <c r="B67" s="18" t="s">
        <v>305</v>
      </c>
      <c r="C67" s="13" t="s">
        <v>23</v>
      </c>
      <c r="D67" s="16" t="s">
        <v>304</v>
      </c>
      <c r="E67" s="139">
        <v>5100100100</v>
      </c>
      <c r="F67" s="11"/>
      <c r="G67" s="79">
        <f t="shared" si="0"/>
        <v>39.3</v>
      </c>
      <c r="H67" s="79">
        <f t="shared" si="0"/>
        <v>0</v>
      </c>
    </row>
    <row r="68" spans="1:8" ht="45">
      <c r="A68" s="13"/>
      <c r="B68" s="18" t="s">
        <v>151</v>
      </c>
      <c r="C68" s="13" t="s">
        <v>23</v>
      </c>
      <c r="D68" s="16" t="s">
        <v>304</v>
      </c>
      <c r="E68" s="140">
        <v>5100100100</v>
      </c>
      <c r="F68" s="11" t="s">
        <v>114</v>
      </c>
      <c r="G68" s="80">
        <v>39.3</v>
      </c>
      <c r="H68" s="80">
        <v>0</v>
      </c>
    </row>
    <row r="69" spans="1:8" ht="24.75" customHeight="1">
      <c r="A69" s="9" t="s">
        <v>38</v>
      </c>
      <c r="B69" s="10" t="s">
        <v>56</v>
      </c>
      <c r="C69" s="13" t="s">
        <v>23</v>
      </c>
      <c r="D69" s="11" t="s">
        <v>55</v>
      </c>
      <c r="E69" s="16"/>
      <c r="F69" s="16"/>
      <c r="G69" s="79">
        <f>G70</f>
        <v>13192.7</v>
      </c>
      <c r="H69" s="79">
        <f>H70</f>
        <v>132.5</v>
      </c>
    </row>
    <row r="70" spans="1:8" ht="25.5" customHeight="1">
      <c r="A70" s="9" t="s">
        <v>39</v>
      </c>
      <c r="B70" s="25" t="s">
        <v>65</v>
      </c>
      <c r="C70" s="13" t="s">
        <v>23</v>
      </c>
      <c r="D70" s="11" t="s">
        <v>66</v>
      </c>
      <c r="E70" s="16"/>
      <c r="F70" s="16"/>
      <c r="G70" s="79">
        <f>G71</f>
        <v>13192.7</v>
      </c>
      <c r="H70" s="79">
        <f>H71</f>
        <v>132.5</v>
      </c>
    </row>
    <row r="71" spans="1:8" ht="28.5">
      <c r="A71" s="13"/>
      <c r="B71" s="25" t="s">
        <v>93</v>
      </c>
      <c r="C71" s="13" t="s">
        <v>23</v>
      </c>
      <c r="D71" s="16" t="s">
        <v>66</v>
      </c>
      <c r="E71" s="11"/>
      <c r="F71" s="16"/>
      <c r="G71" s="79">
        <f>G72+G74+G76</f>
        <v>13192.7</v>
      </c>
      <c r="H71" s="79">
        <f>H72+H74+H76</f>
        <v>132.5</v>
      </c>
    </row>
    <row r="72" spans="1:8" ht="30">
      <c r="A72" s="13" t="s">
        <v>91</v>
      </c>
      <c r="B72" s="15" t="s">
        <v>196</v>
      </c>
      <c r="C72" s="13" t="s">
        <v>23</v>
      </c>
      <c r="D72" s="16" t="s">
        <v>66</v>
      </c>
      <c r="E72" s="11" t="s">
        <v>324</v>
      </c>
      <c r="F72" s="16"/>
      <c r="G72" s="79">
        <f>G73</f>
        <v>6040</v>
      </c>
      <c r="H72" s="79">
        <f>H73</f>
        <v>132.5</v>
      </c>
    </row>
    <row r="73" spans="1:8" ht="45">
      <c r="A73" s="13"/>
      <c r="B73" s="18" t="s">
        <v>151</v>
      </c>
      <c r="C73" s="13" t="s">
        <v>23</v>
      </c>
      <c r="D73" s="16" t="s">
        <v>66</v>
      </c>
      <c r="E73" s="16" t="s">
        <v>324</v>
      </c>
      <c r="F73" s="11" t="s">
        <v>114</v>
      </c>
      <c r="G73" s="80">
        <v>6040</v>
      </c>
      <c r="H73" s="80">
        <v>132.5</v>
      </c>
    </row>
    <row r="74" spans="1:8" ht="60">
      <c r="A74" s="13" t="s">
        <v>226</v>
      </c>
      <c r="B74" s="129" t="s">
        <v>325</v>
      </c>
      <c r="C74" s="13" t="s">
        <v>23</v>
      </c>
      <c r="D74" s="16" t="s">
        <v>66</v>
      </c>
      <c r="E74" s="11" t="s">
        <v>299</v>
      </c>
      <c r="F74" s="11"/>
      <c r="G74" s="79">
        <f>G75</f>
        <v>4577.6</v>
      </c>
      <c r="H74" s="79">
        <f>H75</f>
        <v>0</v>
      </c>
    </row>
    <row r="75" spans="1:8" ht="45">
      <c r="A75" s="13"/>
      <c r="B75" s="18" t="s">
        <v>151</v>
      </c>
      <c r="C75" s="13" t="s">
        <v>23</v>
      </c>
      <c r="D75" s="16" t="s">
        <v>66</v>
      </c>
      <c r="E75" s="16" t="s">
        <v>299</v>
      </c>
      <c r="F75" s="11" t="s">
        <v>114</v>
      </c>
      <c r="G75" s="80">
        <v>4577.6</v>
      </c>
      <c r="H75" s="80">
        <v>0</v>
      </c>
    </row>
    <row r="76" spans="1:8" ht="60">
      <c r="A76" s="13" t="s">
        <v>227</v>
      </c>
      <c r="B76" s="49" t="s">
        <v>326</v>
      </c>
      <c r="C76" s="13" t="s">
        <v>23</v>
      </c>
      <c r="D76" s="16" t="s">
        <v>66</v>
      </c>
      <c r="E76" s="11" t="s">
        <v>300</v>
      </c>
      <c r="F76" s="11"/>
      <c r="G76" s="79">
        <f>G77</f>
        <v>2575.1</v>
      </c>
      <c r="H76" s="79">
        <f>H77</f>
        <v>0</v>
      </c>
    </row>
    <row r="77" spans="1:8" ht="45">
      <c r="A77" s="88"/>
      <c r="B77" s="18" t="s">
        <v>151</v>
      </c>
      <c r="C77" s="13" t="s">
        <v>23</v>
      </c>
      <c r="D77" s="16" t="s">
        <v>66</v>
      </c>
      <c r="E77" s="16" t="s">
        <v>300</v>
      </c>
      <c r="F77" s="11" t="s">
        <v>114</v>
      </c>
      <c r="G77" s="80">
        <v>2575.1</v>
      </c>
      <c r="H77" s="80">
        <v>0</v>
      </c>
    </row>
    <row r="78" spans="1:8" ht="15.75">
      <c r="A78" s="9" t="s">
        <v>58</v>
      </c>
      <c r="B78" s="25" t="s">
        <v>79</v>
      </c>
      <c r="C78" s="13" t="s">
        <v>23</v>
      </c>
      <c r="D78" s="11" t="s">
        <v>75</v>
      </c>
      <c r="E78" s="16"/>
      <c r="F78" s="16"/>
      <c r="G78" s="79">
        <f aca="true" t="shared" si="1" ref="G78:H80">G79</f>
        <v>250</v>
      </c>
      <c r="H78" s="79">
        <f t="shared" si="1"/>
        <v>135</v>
      </c>
    </row>
    <row r="79" spans="1:8" ht="28.5">
      <c r="A79" s="9" t="s">
        <v>59</v>
      </c>
      <c r="B79" s="25" t="s">
        <v>78</v>
      </c>
      <c r="C79" s="13" t="s">
        <v>23</v>
      </c>
      <c r="D79" s="11" t="s">
        <v>76</v>
      </c>
      <c r="E79" s="16"/>
      <c r="F79" s="16"/>
      <c r="G79" s="79">
        <f t="shared" si="1"/>
        <v>250</v>
      </c>
      <c r="H79" s="79">
        <f t="shared" si="1"/>
        <v>135</v>
      </c>
    </row>
    <row r="80" spans="1:8" ht="60">
      <c r="A80" s="13" t="s">
        <v>127</v>
      </c>
      <c r="B80" s="15" t="s">
        <v>200</v>
      </c>
      <c r="C80" s="13" t="s">
        <v>23</v>
      </c>
      <c r="D80" s="16" t="s">
        <v>76</v>
      </c>
      <c r="E80" s="11" t="s">
        <v>146</v>
      </c>
      <c r="F80" s="16"/>
      <c r="G80" s="79">
        <f t="shared" si="1"/>
        <v>250</v>
      </c>
      <c r="H80" s="79">
        <f t="shared" si="1"/>
        <v>135</v>
      </c>
    </row>
    <row r="81" spans="1:8" ht="45">
      <c r="A81" s="13"/>
      <c r="B81" s="18" t="s">
        <v>151</v>
      </c>
      <c r="C81" s="13" t="s">
        <v>23</v>
      </c>
      <c r="D81" s="16" t="s">
        <v>76</v>
      </c>
      <c r="E81" s="16" t="s">
        <v>146</v>
      </c>
      <c r="F81" s="11" t="s">
        <v>114</v>
      </c>
      <c r="G81" s="80">
        <v>250</v>
      </c>
      <c r="H81" s="80">
        <v>135</v>
      </c>
    </row>
    <row r="82" spans="1:8" ht="15.75">
      <c r="A82" s="9" t="s">
        <v>69</v>
      </c>
      <c r="B82" s="10" t="s">
        <v>63</v>
      </c>
      <c r="C82" s="13" t="s">
        <v>23</v>
      </c>
      <c r="D82" s="11" t="s">
        <v>64</v>
      </c>
      <c r="E82" s="16"/>
      <c r="F82" s="11"/>
      <c r="G82" s="79">
        <f>G86+G83</f>
        <v>6301</v>
      </c>
      <c r="H82" s="79">
        <f>H86+H83</f>
        <v>1643.2</v>
      </c>
    </row>
    <row r="83" spans="1:8" ht="42.75">
      <c r="A83" s="9" t="s">
        <v>70</v>
      </c>
      <c r="B83" s="128" t="s">
        <v>306</v>
      </c>
      <c r="C83" s="13" t="s">
        <v>23</v>
      </c>
      <c r="D83" s="11" t="s">
        <v>100</v>
      </c>
      <c r="E83" s="16"/>
      <c r="F83" s="11"/>
      <c r="G83" s="79">
        <f>G84</f>
        <v>50</v>
      </c>
      <c r="H83" s="79">
        <f>H84</f>
        <v>0</v>
      </c>
    </row>
    <row r="84" spans="1:8" ht="105">
      <c r="A84" s="13" t="s">
        <v>71</v>
      </c>
      <c r="B84" s="49" t="s">
        <v>101</v>
      </c>
      <c r="C84" s="13" t="s">
        <v>23</v>
      </c>
      <c r="D84" s="16" t="s">
        <v>100</v>
      </c>
      <c r="E84" s="11" t="s">
        <v>307</v>
      </c>
      <c r="F84" s="11"/>
      <c r="G84" s="80">
        <f>G85</f>
        <v>50</v>
      </c>
      <c r="H84" s="80">
        <f>H85</f>
        <v>0</v>
      </c>
    </row>
    <row r="85" spans="1:8" ht="45">
      <c r="A85" s="13"/>
      <c r="B85" s="18" t="s">
        <v>151</v>
      </c>
      <c r="C85" s="13" t="s">
        <v>23</v>
      </c>
      <c r="D85" s="16" t="s">
        <v>100</v>
      </c>
      <c r="E85" s="16" t="s">
        <v>307</v>
      </c>
      <c r="F85" s="11" t="s">
        <v>114</v>
      </c>
      <c r="G85" s="80">
        <v>50</v>
      </c>
      <c r="H85" s="80">
        <v>0</v>
      </c>
    </row>
    <row r="86" spans="1:8" ht="15.75">
      <c r="A86" s="9" t="s">
        <v>190</v>
      </c>
      <c r="B86" s="10" t="s">
        <v>103</v>
      </c>
      <c r="C86" s="13" t="s">
        <v>23</v>
      </c>
      <c r="D86" s="11" t="s">
        <v>102</v>
      </c>
      <c r="E86" s="16"/>
      <c r="F86" s="11"/>
      <c r="G86" s="79">
        <f>G93+G91+G87</f>
        <v>6251</v>
      </c>
      <c r="H86" s="79">
        <f>H93+H91+H87</f>
        <v>1643.2</v>
      </c>
    </row>
    <row r="87" spans="1:8" ht="45">
      <c r="A87" s="13" t="s">
        <v>193</v>
      </c>
      <c r="B87" s="49" t="s">
        <v>219</v>
      </c>
      <c r="C87" s="13" t="s">
        <v>23</v>
      </c>
      <c r="D87" s="11" t="s">
        <v>102</v>
      </c>
      <c r="E87" s="11" t="s">
        <v>144</v>
      </c>
      <c r="F87" s="11"/>
      <c r="G87" s="79">
        <f>G88+G89+G90</f>
        <v>5831</v>
      </c>
      <c r="H87" s="79">
        <f>H88+H89+H90</f>
        <v>1281</v>
      </c>
    </row>
    <row r="88" spans="1:8" ht="90">
      <c r="A88" s="9"/>
      <c r="B88" s="15" t="s">
        <v>112</v>
      </c>
      <c r="C88" s="13" t="s">
        <v>23</v>
      </c>
      <c r="D88" s="16" t="s">
        <v>102</v>
      </c>
      <c r="E88" s="16" t="s">
        <v>144</v>
      </c>
      <c r="F88" s="11" t="s">
        <v>111</v>
      </c>
      <c r="G88" s="80">
        <v>5806</v>
      </c>
      <c r="H88" s="80">
        <v>1275.5</v>
      </c>
    </row>
    <row r="89" spans="1:8" ht="45">
      <c r="A89" s="9"/>
      <c r="B89" s="18" t="s">
        <v>151</v>
      </c>
      <c r="C89" s="13" t="s">
        <v>23</v>
      </c>
      <c r="D89" s="16" t="s">
        <v>102</v>
      </c>
      <c r="E89" s="16" t="s">
        <v>144</v>
      </c>
      <c r="F89" s="11" t="s">
        <v>114</v>
      </c>
      <c r="G89" s="80">
        <v>24</v>
      </c>
      <c r="H89" s="80">
        <v>5.5</v>
      </c>
    </row>
    <row r="90" spans="1:8" ht="15.75">
      <c r="A90" s="9"/>
      <c r="B90" s="19" t="s">
        <v>117</v>
      </c>
      <c r="C90" s="13" t="s">
        <v>23</v>
      </c>
      <c r="D90" s="16" t="s">
        <v>102</v>
      </c>
      <c r="E90" s="16" t="s">
        <v>144</v>
      </c>
      <c r="F90" s="11" t="s">
        <v>116</v>
      </c>
      <c r="G90" s="80">
        <v>1</v>
      </c>
      <c r="H90" s="80">
        <v>0</v>
      </c>
    </row>
    <row r="91" spans="1:8" ht="60">
      <c r="A91" s="13" t="s">
        <v>308</v>
      </c>
      <c r="B91" s="49" t="s">
        <v>197</v>
      </c>
      <c r="C91" s="13" t="s">
        <v>23</v>
      </c>
      <c r="D91" s="11" t="s">
        <v>102</v>
      </c>
      <c r="E91" s="11" t="s">
        <v>322</v>
      </c>
      <c r="F91" s="11"/>
      <c r="G91" s="79">
        <f>G92</f>
        <v>220</v>
      </c>
      <c r="H91" s="79">
        <f>H92</f>
        <v>175</v>
      </c>
    </row>
    <row r="92" spans="1:8" ht="45">
      <c r="A92" s="13"/>
      <c r="B92" s="18" t="s">
        <v>151</v>
      </c>
      <c r="C92" s="13" t="s">
        <v>23</v>
      </c>
      <c r="D92" s="16" t="s">
        <v>102</v>
      </c>
      <c r="E92" s="16" t="s">
        <v>322</v>
      </c>
      <c r="F92" s="11" t="s">
        <v>114</v>
      </c>
      <c r="G92" s="80">
        <v>220</v>
      </c>
      <c r="H92" s="80">
        <v>175</v>
      </c>
    </row>
    <row r="93" spans="1:8" ht="60">
      <c r="A93" s="13" t="s">
        <v>309</v>
      </c>
      <c r="B93" s="22" t="s">
        <v>221</v>
      </c>
      <c r="C93" s="13" t="s">
        <v>23</v>
      </c>
      <c r="D93" s="11" t="s">
        <v>102</v>
      </c>
      <c r="E93" s="11" t="s">
        <v>323</v>
      </c>
      <c r="F93" s="11"/>
      <c r="G93" s="79">
        <f>G94</f>
        <v>200</v>
      </c>
      <c r="H93" s="79">
        <f>H94</f>
        <v>187.2</v>
      </c>
    </row>
    <row r="94" spans="1:8" ht="45">
      <c r="A94" s="9"/>
      <c r="B94" s="18" t="s">
        <v>151</v>
      </c>
      <c r="C94" s="13" t="s">
        <v>23</v>
      </c>
      <c r="D94" s="16" t="s">
        <v>102</v>
      </c>
      <c r="E94" s="16" t="s">
        <v>323</v>
      </c>
      <c r="F94" s="11" t="s">
        <v>114</v>
      </c>
      <c r="G94" s="80">
        <v>200</v>
      </c>
      <c r="H94" s="80">
        <v>187.2</v>
      </c>
    </row>
    <row r="95" spans="1:8" ht="15.75">
      <c r="A95" s="9" t="s">
        <v>67</v>
      </c>
      <c r="B95" s="10" t="s">
        <v>85</v>
      </c>
      <c r="C95" s="13" t="s">
        <v>23</v>
      </c>
      <c r="D95" s="11" t="s">
        <v>40</v>
      </c>
      <c r="E95" s="26"/>
      <c r="F95" s="9"/>
      <c r="G95" s="79">
        <f>G96+G99</f>
        <v>14819.9</v>
      </c>
      <c r="H95" s="79">
        <f>H96+H99</f>
        <v>5786.799999999999</v>
      </c>
    </row>
    <row r="96" spans="1:8" ht="15.75">
      <c r="A96" s="9" t="s">
        <v>61</v>
      </c>
      <c r="B96" s="10" t="s">
        <v>60</v>
      </c>
      <c r="C96" s="13" t="s">
        <v>23</v>
      </c>
      <c r="D96" s="11" t="s">
        <v>57</v>
      </c>
      <c r="E96" s="26"/>
      <c r="F96" s="9"/>
      <c r="G96" s="79">
        <f>G97</f>
        <v>7430</v>
      </c>
      <c r="H96" s="79">
        <f>H97</f>
        <v>4175.4</v>
      </c>
    </row>
    <row r="97" spans="1:8" ht="63.75" customHeight="1">
      <c r="A97" s="13" t="s">
        <v>62</v>
      </c>
      <c r="B97" s="15" t="s">
        <v>202</v>
      </c>
      <c r="C97" s="13" t="s">
        <v>23</v>
      </c>
      <c r="D97" s="11" t="s">
        <v>57</v>
      </c>
      <c r="E97" s="11" t="s">
        <v>143</v>
      </c>
      <c r="F97" s="11"/>
      <c r="G97" s="79">
        <f>G98</f>
        <v>7430</v>
      </c>
      <c r="H97" s="79">
        <f>H98</f>
        <v>4175.4</v>
      </c>
    </row>
    <row r="98" spans="1:8" ht="45">
      <c r="A98" s="9"/>
      <c r="B98" s="18" t="s">
        <v>151</v>
      </c>
      <c r="C98" s="13" t="s">
        <v>23</v>
      </c>
      <c r="D98" s="16" t="s">
        <v>57</v>
      </c>
      <c r="E98" s="16" t="s">
        <v>143</v>
      </c>
      <c r="F98" s="11" t="s">
        <v>114</v>
      </c>
      <c r="G98" s="80">
        <v>7430</v>
      </c>
      <c r="H98" s="80">
        <v>4175.4</v>
      </c>
    </row>
    <row r="99" spans="1:8" ht="28.5">
      <c r="A99" s="9" t="s">
        <v>195</v>
      </c>
      <c r="B99" s="127" t="s">
        <v>209</v>
      </c>
      <c r="C99" s="13" t="s">
        <v>23</v>
      </c>
      <c r="D99" s="11" t="s">
        <v>211</v>
      </c>
      <c r="E99" s="16"/>
      <c r="F99" s="11"/>
      <c r="G99" s="79">
        <f>G100</f>
        <v>7389.9</v>
      </c>
      <c r="H99" s="79">
        <f>H100</f>
        <v>1611.4</v>
      </c>
    </row>
    <row r="100" spans="1:8" ht="60">
      <c r="A100" s="13" t="s">
        <v>210</v>
      </c>
      <c r="B100" s="22" t="s">
        <v>220</v>
      </c>
      <c r="C100" s="13" t="s">
        <v>23</v>
      </c>
      <c r="D100" s="11" t="s">
        <v>211</v>
      </c>
      <c r="E100" s="11" t="s">
        <v>145</v>
      </c>
      <c r="F100" s="11"/>
      <c r="G100" s="79">
        <f>G101+G102+G103</f>
        <v>7389.9</v>
      </c>
      <c r="H100" s="79">
        <f>H101+H102+H103</f>
        <v>1611.4</v>
      </c>
    </row>
    <row r="101" spans="1:8" ht="90">
      <c r="A101" s="9"/>
      <c r="B101" s="15" t="s">
        <v>112</v>
      </c>
      <c r="C101" s="13" t="s">
        <v>23</v>
      </c>
      <c r="D101" s="16" t="s">
        <v>211</v>
      </c>
      <c r="E101" s="16" t="s">
        <v>145</v>
      </c>
      <c r="F101" s="11" t="s">
        <v>111</v>
      </c>
      <c r="G101" s="80">
        <v>7342.9</v>
      </c>
      <c r="H101" s="80">
        <v>1603.4</v>
      </c>
    </row>
    <row r="102" spans="1:8" ht="45">
      <c r="A102" s="9"/>
      <c r="B102" s="45" t="s">
        <v>151</v>
      </c>
      <c r="C102" s="13" t="s">
        <v>23</v>
      </c>
      <c r="D102" s="16" t="s">
        <v>211</v>
      </c>
      <c r="E102" s="16" t="s">
        <v>145</v>
      </c>
      <c r="F102" s="11" t="s">
        <v>114</v>
      </c>
      <c r="G102" s="80">
        <v>46</v>
      </c>
      <c r="H102" s="80">
        <v>8</v>
      </c>
    </row>
    <row r="103" spans="1:8" ht="15.75">
      <c r="A103" s="9"/>
      <c r="B103" s="19" t="s">
        <v>117</v>
      </c>
      <c r="C103" s="13" t="s">
        <v>23</v>
      </c>
      <c r="D103" s="16" t="s">
        <v>211</v>
      </c>
      <c r="E103" s="16" t="s">
        <v>145</v>
      </c>
      <c r="F103" s="11" t="s">
        <v>116</v>
      </c>
      <c r="G103" s="80">
        <v>1</v>
      </c>
      <c r="H103" s="80">
        <v>0</v>
      </c>
    </row>
    <row r="104" spans="1:8" ht="15.75">
      <c r="A104" s="9" t="s">
        <v>72</v>
      </c>
      <c r="B104" s="10" t="s">
        <v>42</v>
      </c>
      <c r="C104" s="13" t="s">
        <v>23</v>
      </c>
      <c r="D104" s="11" t="s">
        <v>43</v>
      </c>
      <c r="E104" s="16"/>
      <c r="F104" s="11"/>
      <c r="G104" s="79">
        <f>G105+G108+G111</f>
        <v>13404.399999999998</v>
      </c>
      <c r="H104" s="79">
        <f>H105+H108+H111</f>
        <v>3391.3999999999996</v>
      </c>
    </row>
    <row r="105" spans="1:8" ht="15.75">
      <c r="A105" s="9" t="s">
        <v>68</v>
      </c>
      <c r="B105" s="10" t="s">
        <v>180</v>
      </c>
      <c r="C105" s="13" t="s">
        <v>23</v>
      </c>
      <c r="D105" s="11" t="s">
        <v>179</v>
      </c>
      <c r="E105" s="16"/>
      <c r="F105" s="16"/>
      <c r="G105" s="79">
        <f>G106</f>
        <v>415.3</v>
      </c>
      <c r="H105" s="79">
        <f>H106</f>
        <v>103.8</v>
      </c>
    </row>
    <row r="106" spans="1:8" ht="60">
      <c r="A106" s="13" t="s">
        <v>128</v>
      </c>
      <c r="B106" s="15" t="s">
        <v>212</v>
      </c>
      <c r="C106" s="13" t="s">
        <v>23</v>
      </c>
      <c r="D106" s="16" t="s">
        <v>179</v>
      </c>
      <c r="E106" s="11" t="s">
        <v>205</v>
      </c>
      <c r="F106" s="16"/>
      <c r="G106" s="80">
        <f>G107</f>
        <v>415.3</v>
      </c>
      <c r="H106" s="80">
        <f>H107</f>
        <v>103.8</v>
      </c>
    </row>
    <row r="107" spans="1:8" ht="30.75" customHeight="1">
      <c r="A107" s="13"/>
      <c r="B107" s="15" t="s">
        <v>115</v>
      </c>
      <c r="C107" s="13" t="s">
        <v>23</v>
      </c>
      <c r="D107" s="16" t="s">
        <v>179</v>
      </c>
      <c r="E107" s="16" t="s">
        <v>205</v>
      </c>
      <c r="F107" s="11" t="s">
        <v>106</v>
      </c>
      <c r="G107" s="80">
        <v>415.3</v>
      </c>
      <c r="H107" s="80">
        <v>103.8</v>
      </c>
    </row>
    <row r="108" spans="1:8" s="67" customFormat="1" ht="15.75">
      <c r="A108" s="9" t="s">
        <v>310</v>
      </c>
      <c r="B108" s="25" t="s">
        <v>208</v>
      </c>
      <c r="C108" s="9" t="s">
        <v>23</v>
      </c>
      <c r="D108" s="11" t="s">
        <v>207</v>
      </c>
      <c r="E108" s="11"/>
      <c r="F108" s="11"/>
      <c r="G108" s="79">
        <f>G109</f>
        <v>1200</v>
      </c>
      <c r="H108" s="79">
        <f>H109</f>
        <v>299.9</v>
      </c>
    </row>
    <row r="109" spans="1:8" ht="60">
      <c r="A109" s="13" t="s">
        <v>311</v>
      </c>
      <c r="B109" s="15" t="s">
        <v>213</v>
      </c>
      <c r="C109" s="13" t="s">
        <v>23</v>
      </c>
      <c r="D109" s="16" t="s">
        <v>207</v>
      </c>
      <c r="E109" s="11" t="s">
        <v>147</v>
      </c>
      <c r="F109" s="16"/>
      <c r="G109" s="80">
        <f>G110</f>
        <v>1200</v>
      </c>
      <c r="H109" s="80">
        <f>H110</f>
        <v>299.9</v>
      </c>
    </row>
    <row r="110" spans="1:8" ht="30.75" customHeight="1">
      <c r="A110" s="13"/>
      <c r="B110" s="15" t="s">
        <v>115</v>
      </c>
      <c r="C110" s="13" t="s">
        <v>23</v>
      </c>
      <c r="D110" s="16" t="s">
        <v>207</v>
      </c>
      <c r="E110" s="16" t="s">
        <v>147</v>
      </c>
      <c r="F110" s="11" t="s">
        <v>106</v>
      </c>
      <c r="G110" s="80">
        <v>1200</v>
      </c>
      <c r="H110" s="80">
        <v>299.9</v>
      </c>
    </row>
    <row r="111" spans="1:8" ht="15.75">
      <c r="A111" s="9" t="s">
        <v>312</v>
      </c>
      <c r="B111" s="25" t="s">
        <v>44</v>
      </c>
      <c r="C111" s="13" t="s">
        <v>23</v>
      </c>
      <c r="D111" s="11" t="s">
        <v>45</v>
      </c>
      <c r="E111" s="16"/>
      <c r="F111" s="11"/>
      <c r="G111" s="79">
        <f>G112+G114</f>
        <v>11789.099999999999</v>
      </c>
      <c r="H111" s="79">
        <f>H112+H114</f>
        <v>2987.7</v>
      </c>
    </row>
    <row r="112" spans="1:8" ht="75.75" customHeight="1">
      <c r="A112" s="13" t="s">
        <v>313</v>
      </c>
      <c r="B112" s="32" t="s">
        <v>160</v>
      </c>
      <c r="C112" s="13" t="s">
        <v>23</v>
      </c>
      <c r="D112" s="16" t="s">
        <v>45</v>
      </c>
      <c r="E112" s="11" t="s">
        <v>159</v>
      </c>
      <c r="F112" s="16"/>
      <c r="G112" s="79">
        <f>G113</f>
        <v>7479.4</v>
      </c>
      <c r="H112" s="79">
        <f>H113</f>
        <v>1968.3</v>
      </c>
    </row>
    <row r="113" spans="1:8" ht="30">
      <c r="A113" s="13"/>
      <c r="B113" s="15" t="s">
        <v>115</v>
      </c>
      <c r="C113" s="13" t="s">
        <v>23</v>
      </c>
      <c r="D113" s="16" t="s">
        <v>45</v>
      </c>
      <c r="E113" s="16" t="s">
        <v>159</v>
      </c>
      <c r="F113" s="11" t="s">
        <v>106</v>
      </c>
      <c r="G113" s="80">
        <v>7479.4</v>
      </c>
      <c r="H113" s="80">
        <v>1968.3</v>
      </c>
    </row>
    <row r="114" spans="1:8" ht="75">
      <c r="A114" s="13" t="s">
        <v>314</v>
      </c>
      <c r="B114" s="15" t="s">
        <v>152</v>
      </c>
      <c r="C114" s="9" t="s">
        <v>23</v>
      </c>
      <c r="D114" s="11" t="s">
        <v>45</v>
      </c>
      <c r="E114" s="11" t="s">
        <v>158</v>
      </c>
      <c r="F114" s="16"/>
      <c r="G114" s="79">
        <f>G115</f>
        <v>4309.7</v>
      </c>
      <c r="H114" s="79">
        <f>H115</f>
        <v>1019.4</v>
      </c>
    </row>
    <row r="115" spans="1:8" ht="30">
      <c r="A115" s="13"/>
      <c r="B115" s="15" t="s">
        <v>115</v>
      </c>
      <c r="C115" s="13" t="s">
        <v>23</v>
      </c>
      <c r="D115" s="16" t="s">
        <v>45</v>
      </c>
      <c r="E115" s="16" t="s">
        <v>158</v>
      </c>
      <c r="F115" s="11" t="s">
        <v>106</v>
      </c>
      <c r="G115" s="80">
        <v>4309.7</v>
      </c>
      <c r="H115" s="80">
        <v>1019.4</v>
      </c>
    </row>
    <row r="116" spans="1:8" ht="15.75">
      <c r="A116" s="9" t="s">
        <v>77</v>
      </c>
      <c r="B116" s="25" t="s">
        <v>120</v>
      </c>
      <c r="C116" s="13" t="s">
        <v>23</v>
      </c>
      <c r="D116" s="11" t="s">
        <v>122</v>
      </c>
      <c r="E116" s="16"/>
      <c r="F116" s="16"/>
      <c r="G116" s="79">
        <f>G118</f>
        <v>200</v>
      </c>
      <c r="H116" s="79">
        <f>H118</f>
        <v>99</v>
      </c>
    </row>
    <row r="117" spans="1:8" ht="15.75">
      <c r="A117" s="9" t="s">
        <v>73</v>
      </c>
      <c r="B117" s="25" t="s">
        <v>154</v>
      </c>
      <c r="C117" s="13" t="s">
        <v>23</v>
      </c>
      <c r="D117" s="11" t="s">
        <v>121</v>
      </c>
      <c r="E117" s="16"/>
      <c r="F117" s="16"/>
      <c r="G117" s="79">
        <f>G118</f>
        <v>200</v>
      </c>
      <c r="H117" s="79">
        <f>H118</f>
        <v>99</v>
      </c>
    </row>
    <row r="118" spans="1:8" ht="90">
      <c r="A118" s="13" t="s">
        <v>74</v>
      </c>
      <c r="B118" s="15" t="s">
        <v>218</v>
      </c>
      <c r="C118" s="13" t="s">
        <v>23</v>
      </c>
      <c r="D118" s="16" t="s">
        <v>121</v>
      </c>
      <c r="E118" s="11" t="s">
        <v>328</v>
      </c>
      <c r="F118" s="11"/>
      <c r="G118" s="80">
        <f>G119</f>
        <v>200</v>
      </c>
      <c r="H118" s="80">
        <f>H119</f>
        <v>99</v>
      </c>
    </row>
    <row r="119" spans="1:8" ht="45">
      <c r="A119" s="13"/>
      <c r="B119" s="18" t="s">
        <v>151</v>
      </c>
      <c r="C119" s="13" t="s">
        <v>23</v>
      </c>
      <c r="D119" s="16" t="s">
        <v>121</v>
      </c>
      <c r="E119" s="16" t="s">
        <v>328</v>
      </c>
      <c r="F119" s="11" t="s">
        <v>114</v>
      </c>
      <c r="G119" s="80">
        <v>200</v>
      </c>
      <c r="H119" s="80">
        <v>99</v>
      </c>
    </row>
    <row r="120" spans="1:8" ht="15.75">
      <c r="A120" s="9" t="s">
        <v>315</v>
      </c>
      <c r="B120" s="25" t="s">
        <v>83</v>
      </c>
      <c r="C120" s="13" t="s">
        <v>23</v>
      </c>
      <c r="D120" s="11" t="s">
        <v>84</v>
      </c>
      <c r="E120" s="16"/>
      <c r="F120" s="11"/>
      <c r="G120" s="79">
        <f aca="true" t="shared" si="2" ref="G120:H122">G121</f>
        <v>1950</v>
      </c>
      <c r="H120" s="79">
        <f t="shared" si="2"/>
        <v>590</v>
      </c>
    </row>
    <row r="121" spans="1:8" ht="15.75">
      <c r="A121" s="9" t="s">
        <v>316</v>
      </c>
      <c r="B121" s="10" t="s">
        <v>41</v>
      </c>
      <c r="C121" s="13" t="s">
        <v>23</v>
      </c>
      <c r="D121" s="11" t="s">
        <v>82</v>
      </c>
      <c r="E121" s="33"/>
      <c r="F121" s="16"/>
      <c r="G121" s="79">
        <f t="shared" si="2"/>
        <v>1950</v>
      </c>
      <c r="H121" s="79">
        <f t="shared" si="2"/>
        <v>590</v>
      </c>
    </row>
    <row r="122" spans="1:8" ht="75">
      <c r="A122" s="13" t="s">
        <v>317</v>
      </c>
      <c r="B122" s="15" t="s">
        <v>203</v>
      </c>
      <c r="C122" s="13" t="s">
        <v>23</v>
      </c>
      <c r="D122" s="16" t="s">
        <v>82</v>
      </c>
      <c r="E122" s="11" t="s">
        <v>327</v>
      </c>
      <c r="F122" s="11"/>
      <c r="G122" s="79">
        <f t="shared" si="2"/>
        <v>1950</v>
      </c>
      <c r="H122" s="79">
        <f t="shared" si="2"/>
        <v>590</v>
      </c>
    </row>
    <row r="123" spans="1:8" ht="45">
      <c r="A123" s="9"/>
      <c r="B123" s="18" t="s">
        <v>151</v>
      </c>
      <c r="C123" s="13" t="s">
        <v>23</v>
      </c>
      <c r="D123" s="16" t="s">
        <v>82</v>
      </c>
      <c r="E123" s="16" t="s">
        <v>327</v>
      </c>
      <c r="F123" s="11" t="s">
        <v>114</v>
      </c>
      <c r="G123" s="80">
        <v>1950</v>
      </c>
      <c r="H123" s="80">
        <v>590</v>
      </c>
    </row>
    <row r="124" spans="1:8" s="73" customFormat="1" ht="25.5" customHeight="1">
      <c r="A124" s="141"/>
      <c r="B124" s="68" t="s">
        <v>0</v>
      </c>
      <c r="C124" s="69"/>
      <c r="D124" s="70"/>
      <c r="E124" s="71"/>
      <c r="F124" s="70"/>
      <c r="G124" s="81">
        <f>G16+G30</f>
        <v>69496.9</v>
      </c>
      <c r="H124" s="81">
        <f>H16+H30</f>
        <v>16421.8</v>
      </c>
    </row>
    <row r="125" spans="1:8" ht="15.75">
      <c r="A125" s="56"/>
      <c r="B125" s="57"/>
      <c r="C125" s="57"/>
      <c r="D125" s="58"/>
      <c r="E125" s="59"/>
      <c r="F125" s="58"/>
      <c r="G125" s="64"/>
      <c r="H125" s="64"/>
    </row>
  </sheetData>
  <sheetProtection/>
  <mergeCells count="13">
    <mergeCell ref="H14:H15"/>
    <mergeCell ref="A14:A15"/>
    <mergeCell ref="B14:B15"/>
    <mergeCell ref="C14:C15"/>
    <mergeCell ref="G14:G15"/>
    <mergeCell ref="D14:D15"/>
    <mergeCell ref="E14:E15"/>
    <mergeCell ref="F14:F15"/>
    <mergeCell ref="A9:H9"/>
    <mergeCell ref="A10:H10"/>
    <mergeCell ref="A12:H12"/>
    <mergeCell ref="A13:G13"/>
    <mergeCell ref="A11:H11"/>
  </mergeCells>
  <printOptions horizontalCentered="1"/>
  <pageMargins left="0.5905511811023623" right="0.5905511811023623" top="0.5905511811023623" bottom="0.5905511811023623" header="0.31496062992125984" footer="0.1968503937007874"/>
  <pageSetup fitToHeight="6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SheetLayoutView="100" zoomScalePageLayoutView="0" workbookViewId="0" topLeftCell="A15">
      <selection activeCell="E60" sqref="E60"/>
    </sheetView>
  </sheetViews>
  <sheetFormatPr defaultColWidth="8.796875" defaultRowHeight="15"/>
  <cols>
    <col min="1" max="1" width="6.296875" style="4" customWidth="1"/>
    <col min="2" max="2" width="55.796875" style="4" customWidth="1"/>
    <col min="3" max="3" width="11.796875" style="37" customWidth="1"/>
    <col min="4" max="5" width="11.796875" style="44" customWidth="1"/>
    <col min="6" max="16384" width="8.8984375" style="2" customWidth="1"/>
  </cols>
  <sheetData>
    <row r="1" spans="1:4" ht="15.75" customHeight="1">
      <c r="A1" s="1"/>
      <c r="B1" s="1"/>
      <c r="C1" s="75"/>
      <c r="D1" s="75" t="s">
        <v>297</v>
      </c>
    </row>
    <row r="2" spans="1:4" ht="15.75" customHeight="1">
      <c r="A2" s="1"/>
      <c r="B2" s="1"/>
      <c r="C2" s="76"/>
      <c r="D2" s="76" t="s">
        <v>340</v>
      </c>
    </row>
    <row r="3" spans="1:4" ht="15.75" customHeight="1">
      <c r="A3" s="1"/>
      <c r="B3" s="1"/>
      <c r="C3" s="76"/>
      <c r="D3" s="76" t="s">
        <v>341</v>
      </c>
    </row>
    <row r="4" spans="1:4" ht="15.75">
      <c r="A4" s="1"/>
      <c r="B4" s="1"/>
      <c r="C4" s="76"/>
      <c r="D4" s="76" t="s">
        <v>214</v>
      </c>
    </row>
    <row r="5" spans="1:4" ht="15.75">
      <c r="A5" s="144"/>
      <c r="B5" s="162"/>
      <c r="C5" s="126"/>
      <c r="D5" s="126" t="s">
        <v>88</v>
      </c>
    </row>
    <row r="6" spans="1:4" ht="15.75">
      <c r="A6" s="3"/>
      <c r="B6" s="5"/>
      <c r="C6" s="77"/>
      <c r="D6" s="125" t="s">
        <v>363</v>
      </c>
    </row>
    <row r="7" spans="1:5" ht="15.75">
      <c r="A7" s="3"/>
      <c r="B7" s="5"/>
      <c r="C7" s="38"/>
      <c r="D7" s="42"/>
      <c r="E7" s="42"/>
    </row>
    <row r="8" spans="1:5" ht="15.75">
      <c r="A8" s="3"/>
      <c r="B8" s="5"/>
      <c r="C8" s="6"/>
      <c r="D8" s="42"/>
      <c r="E8" s="42"/>
    </row>
    <row r="9" spans="1:8" s="41" customFormat="1" ht="20.25" customHeight="1">
      <c r="A9" s="155" t="s">
        <v>361</v>
      </c>
      <c r="B9" s="155"/>
      <c r="C9" s="155"/>
      <c r="D9" s="155"/>
      <c r="E9" s="155"/>
      <c r="F9" s="142"/>
      <c r="G9" s="142"/>
      <c r="H9" s="143"/>
    </row>
    <row r="10" spans="1:5" s="41" customFormat="1" ht="20.25">
      <c r="A10" s="163" t="s">
        <v>172</v>
      </c>
      <c r="B10" s="163"/>
      <c r="C10" s="163"/>
      <c r="D10" s="163"/>
      <c r="E10" s="147"/>
    </row>
    <row r="11" spans="1:5" s="41" customFormat="1" ht="20.25">
      <c r="A11" s="163" t="s">
        <v>223</v>
      </c>
      <c r="B11" s="163"/>
      <c r="C11" s="163"/>
      <c r="D11" s="163"/>
      <c r="E11" s="147"/>
    </row>
    <row r="12" spans="1:5" s="41" customFormat="1" ht="20.25">
      <c r="A12" s="163" t="s">
        <v>343</v>
      </c>
      <c r="B12" s="163"/>
      <c r="C12" s="163"/>
      <c r="D12" s="163"/>
      <c r="E12" s="147"/>
    </row>
    <row r="13" spans="1:5" s="40" customFormat="1" ht="12.75">
      <c r="A13" s="170"/>
      <c r="B13" s="171"/>
      <c r="C13" s="171"/>
      <c r="D13" s="171"/>
      <c r="E13" s="133" t="s">
        <v>345</v>
      </c>
    </row>
    <row r="14" spans="1:5" s="40" customFormat="1" ht="12.75" customHeight="1">
      <c r="A14" s="164" t="s">
        <v>1</v>
      </c>
      <c r="B14" s="166" t="s">
        <v>2</v>
      </c>
      <c r="C14" s="168" t="s">
        <v>189</v>
      </c>
      <c r="D14" s="153" t="s">
        <v>362</v>
      </c>
      <c r="E14" s="153" t="s">
        <v>344</v>
      </c>
    </row>
    <row r="15" spans="1:5" s="40" customFormat="1" ht="12.75" customHeight="1">
      <c r="A15" s="165"/>
      <c r="B15" s="167"/>
      <c r="C15" s="169"/>
      <c r="D15" s="154"/>
      <c r="E15" s="154"/>
    </row>
    <row r="16" spans="1:5" ht="15.75">
      <c r="A16" s="7" t="s">
        <v>7</v>
      </c>
      <c r="B16" s="10" t="s">
        <v>8</v>
      </c>
      <c r="C16" s="11" t="s">
        <v>10</v>
      </c>
      <c r="D16" s="82">
        <f>D17+D20+D44+D29+D47</f>
        <v>18239.6</v>
      </c>
      <c r="E16" s="82">
        <f>E17+E20+E44+E29+E47</f>
        <v>3866.9</v>
      </c>
    </row>
    <row r="17" spans="1:5" ht="30">
      <c r="A17" s="13" t="s">
        <v>11</v>
      </c>
      <c r="B17" s="22" t="s">
        <v>46</v>
      </c>
      <c r="C17" s="16" t="s">
        <v>12</v>
      </c>
      <c r="D17" s="84">
        <f>Ведомственная!G18</f>
        <v>1772.4</v>
      </c>
      <c r="E17" s="84">
        <f>Ведомственная!H18</f>
        <v>440</v>
      </c>
    </row>
    <row r="18" spans="1:5" ht="15.75" customHeight="1" hidden="1">
      <c r="A18" s="13" t="s">
        <v>13</v>
      </c>
      <c r="B18" s="15" t="s">
        <v>14</v>
      </c>
      <c r="C18" s="16" t="s">
        <v>12</v>
      </c>
      <c r="D18" s="84">
        <f>D19</f>
        <v>1772.4</v>
      </c>
      <c r="E18" s="84">
        <f>E19</f>
        <v>440</v>
      </c>
    </row>
    <row r="19" spans="1:5" ht="62.25" customHeight="1" hidden="1">
      <c r="A19" s="13"/>
      <c r="B19" s="15" t="s">
        <v>112</v>
      </c>
      <c r="C19" s="16" t="s">
        <v>12</v>
      </c>
      <c r="D19" s="84">
        <f>Ведомственная!G20</f>
        <v>1772.4</v>
      </c>
      <c r="E19" s="84">
        <f>Ведомственная!H20</f>
        <v>440</v>
      </c>
    </row>
    <row r="20" spans="1:5" ht="45">
      <c r="A20" s="13" t="s">
        <v>15</v>
      </c>
      <c r="B20" s="22" t="s">
        <v>47</v>
      </c>
      <c r="C20" s="16" t="s">
        <v>16</v>
      </c>
      <c r="D20" s="84">
        <f>Ведомственная!G21</f>
        <v>3897.1</v>
      </c>
      <c r="E20" s="84">
        <f>Ведомственная!H21</f>
        <v>765.9000000000001</v>
      </c>
    </row>
    <row r="21" spans="1:5" ht="30" hidden="1">
      <c r="A21" s="13" t="s">
        <v>17</v>
      </c>
      <c r="B21" s="15" t="s">
        <v>18</v>
      </c>
      <c r="C21" s="16" t="s">
        <v>16</v>
      </c>
      <c r="D21" s="84">
        <f>D22+D24+D23</f>
        <v>3769.1</v>
      </c>
      <c r="E21" s="84">
        <f>E22+E24+E23</f>
        <v>738.9000000000001</v>
      </c>
    </row>
    <row r="22" spans="1:5" ht="45" hidden="1">
      <c r="A22" s="13"/>
      <c r="B22" s="15" t="s">
        <v>112</v>
      </c>
      <c r="C22" s="16" t="s">
        <v>16</v>
      </c>
      <c r="D22" s="84">
        <f>Ведомственная!G23</f>
        <v>1347.1</v>
      </c>
      <c r="E22" s="84">
        <f>Ведомственная!H23</f>
        <v>325.1</v>
      </c>
    </row>
    <row r="23" spans="1:5" ht="15.75" hidden="1">
      <c r="A23" s="13"/>
      <c r="B23" s="31" t="s">
        <v>113</v>
      </c>
      <c r="C23" s="16" t="s">
        <v>16</v>
      </c>
      <c r="D23" s="84">
        <f>Ведомственная!G24</f>
        <v>2420</v>
      </c>
      <c r="E23" s="84">
        <f>Ведомственная!H24</f>
        <v>413.8</v>
      </c>
    </row>
    <row r="24" spans="1:5" ht="15.75" hidden="1">
      <c r="A24" s="13"/>
      <c r="B24" s="17" t="s">
        <v>117</v>
      </c>
      <c r="C24" s="16" t="s">
        <v>16</v>
      </c>
      <c r="D24" s="84">
        <f>Ведомственная!G25</f>
        <v>2</v>
      </c>
      <c r="E24" s="84">
        <f>Ведомственная!H25</f>
        <v>0</v>
      </c>
    </row>
    <row r="25" spans="1:5" ht="45" hidden="1">
      <c r="A25" s="21" t="s">
        <v>123</v>
      </c>
      <c r="B25" s="15" t="s">
        <v>86</v>
      </c>
      <c r="C25" s="16" t="s">
        <v>16</v>
      </c>
      <c r="D25" s="84">
        <f>D26</f>
        <v>20</v>
      </c>
      <c r="E25" s="84">
        <f>E26</f>
        <v>0</v>
      </c>
    </row>
    <row r="26" spans="1:5" ht="45" hidden="1">
      <c r="A26" s="21"/>
      <c r="B26" s="15" t="s">
        <v>112</v>
      </c>
      <c r="C26" s="16" t="s">
        <v>16</v>
      </c>
      <c r="D26" s="84">
        <f>Ведомственная!G27</f>
        <v>20</v>
      </c>
      <c r="E26" s="84">
        <f>Ведомственная!H27</f>
        <v>0</v>
      </c>
    </row>
    <row r="27" spans="1:5" ht="45" hidden="1">
      <c r="A27" s="21"/>
      <c r="B27" s="19" t="s">
        <v>87</v>
      </c>
      <c r="C27" s="16" t="s">
        <v>16</v>
      </c>
      <c r="D27" s="84">
        <f>D28</f>
        <v>108</v>
      </c>
      <c r="E27" s="84">
        <f>E28</f>
        <v>27</v>
      </c>
    </row>
    <row r="28" spans="1:5" ht="15.75" hidden="1">
      <c r="A28" s="21"/>
      <c r="B28" s="19" t="s">
        <v>117</v>
      </c>
      <c r="C28" s="16" t="s">
        <v>16</v>
      </c>
      <c r="D28" s="84">
        <f>Ведомственная!G29</f>
        <v>108</v>
      </c>
      <c r="E28" s="84">
        <f>Ведомственная!H29</f>
        <v>27</v>
      </c>
    </row>
    <row r="29" spans="1:5" ht="45">
      <c r="A29" s="13" t="s">
        <v>130</v>
      </c>
      <c r="B29" s="22" t="s">
        <v>48</v>
      </c>
      <c r="C29" s="16" t="s">
        <v>25</v>
      </c>
      <c r="D29" s="84">
        <f>Ведомственная!G32</f>
        <v>11590.3</v>
      </c>
      <c r="E29" s="84">
        <f>Ведомственная!H32</f>
        <v>2367</v>
      </c>
    </row>
    <row r="30" spans="1:5" ht="30" hidden="1">
      <c r="A30" s="13" t="s">
        <v>131</v>
      </c>
      <c r="B30" s="15" t="s">
        <v>27</v>
      </c>
      <c r="C30" s="16" t="s">
        <v>25</v>
      </c>
      <c r="D30" s="84">
        <f>D31</f>
        <v>1772.4</v>
      </c>
      <c r="E30" s="84">
        <f>E31</f>
        <v>422.3</v>
      </c>
    </row>
    <row r="31" spans="1:5" ht="45" hidden="1">
      <c r="A31" s="13"/>
      <c r="B31" s="15" t="s">
        <v>112</v>
      </c>
      <c r="C31" s="16" t="s">
        <v>25</v>
      </c>
      <c r="D31" s="84">
        <f>Ведомственная!G34</f>
        <v>1772.4</v>
      </c>
      <c r="E31" s="84">
        <f>Ведомственная!H34</f>
        <v>422.3</v>
      </c>
    </row>
    <row r="32" spans="1:5" ht="15.75" hidden="1">
      <c r="A32" s="13" t="s">
        <v>132</v>
      </c>
      <c r="B32" s="22" t="s">
        <v>29</v>
      </c>
      <c r="C32" s="16" t="s">
        <v>25</v>
      </c>
      <c r="D32" s="84" t="e">
        <f>D33+D34+D35</f>
        <v>#REF!</v>
      </c>
      <c r="E32" s="84" t="e">
        <f>E33+E34+E35</f>
        <v>#REF!</v>
      </c>
    </row>
    <row r="33" spans="1:5" ht="45" hidden="1">
      <c r="A33" s="13"/>
      <c r="B33" s="15" t="s">
        <v>112</v>
      </c>
      <c r="C33" s="16" t="s">
        <v>25</v>
      </c>
      <c r="D33" s="84">
        <f>Ведомственная!G36</f>
        <v>5860.6</v>
      </c>
      <c r="E33" s="84">
        <f>Ведомственная!H36</f>
        <v>1249.4</v>
      </c>
    </row>
    <row r="34" spans="1:5" ht="30" hidden="1">
      <c r="A34" s="13"/>
      <c r="B34" s="28" t="s">
        <v>105</v>
      </c>
      <c r="C34" s="16" t="s">
        <v>25</v>
      </c>
      <c r="D34" s="84">
        <f>Ведомственная!G37</f>
        <v>242</v>
      </c>
      <c r="E34" s="84">
        <f>Ведомственная!H37</f>
        <v>37.5</v>
      </c>
    </row>
    <row r="35" spans="1:5" ht="15.75" hidden="1">
      <c r="A35" s="13"/>
      <c r="B35" s="17" t="s">
        <v>117</v>
      </c>
      <c r="C35" s="16" t="s">
        <v>25</v>
      </c>
      <c r="D35" s="84" t="e">
        <f>Ведомственная!#REF!</f>
        <v>#REF!</v>
      </c>
      <c r="E35" s="84" t="e">
        <f>Ведомственная!#REF!</f>
        <v>#REF!</v>
      </c>
    </row>
    <row r="36" spans="1:5" ht="80.25" customHeight="1" hidden="1">
      <c r="A36" s="13" t="s">
        <v>161</v>
      </c>
      <c r="B36" s="19" t="s">
        <v>157</v>
      </c>
      <c r="C36" s="16" t="s">
        <v>25</v>
      </c>
      <c r="D36" s="84">
        <f>D37+D38</f>
        <v>3712.3</v>
      </c>
      <c r="E36" s="84">
        <f>E37+E38</f>
        <v>657.8000000000001</v>
      </c>
    </row>
    <row r="37" spans="1:5" ht="45" hidden="1">
      <c r="A37" s="13"/>
      <c r="B37" s="15" t="s">
        <v>112</v>
      </c>
      <c r="C37" s="16" t="s">
        <v>25</v>
      </c>
      <c r="D37" s="84">
        <f>Ведомственная!G40</f>
        <v>3473.8</v>
      </c>
      <c r="E37" s="84">
        <f>Ведомственная!H40</f>
        <v>621.6</v>
      </c>
    </row>
    <row r="38" spans="1:5" ht="30" hidden="1">
      <c r="A38" s="13"/>
      <c r="B38" s="18" t="s">
        <v>151</v>
      </c>
      <c r="C38" s="16" t="s">
        <v>25</v>
      </c>
      <c r="D38" s="84">
        <f>Ведомственная!G41</f>
        <v>238.5</v>
      </c>
      <c r="E38" s="84">
        <f>Ведомственная!H41</f>
        <v>36.2</v>
      </c>
    </row>
    <row r="39" spans="1:5" ht="60.75" customHeight="1" hidden="1">
      <c r="A39" s="13" t="s">
        <v>162</v>
      </c>
      <c r="B39" s="17" t="s">
        <v>156</v>
      </c>
      <c r="C39" s="16" t="s">
        <v>25</v>
      </c>
      <c r="D39" s="84" t="e">
        <f>D40</f>
        <v>#REF!</v>
      </c>
      <c r="E39" s="84" t="e">
        <f>E40</f>
        <v>#REF!</v>
      </c>
    </row>
    <row r="40" spans="1:5" ht="15.75" hidden="1">
      <c r="A40" s="13"/>
      <c r="B40" s="31" t="s">
        <v>113</v>
      </c>
      <c r="C40" s="16" t="s">
        <v>25</v>
      </c>
      <c r="D40" s="84" t="e">
        <f>Ведомственная!#REF!</f>
        <v>#REF!</v>
      </c>
      <c r="E40" s="84" t="e">
        <f>Ведомственная!#REF!</f>
        <v>#REF!</v>
      </c>
    </row>
    <row r="41" spans="1:5" ht="15.75" hidden="1">
      <c r="A41" s="21"/>
      <c r="B41" s="17" t="s">
        <v>119</v>
      </c>
      <c r="C41" s="24" t="s">
        <v>104</v>
      </c>
      <c r="D41" s="86" t="e">
        <f>D42+D43</f>
        <v>#REF!</v>
      </c>
      <c r="E41" s="86" t="e">
        <f>E42+E43</f>
        <v>#REF!</v>
      </c>
    </row>
    <row r="42" spans="1:5" ht="45" hidden="1">
      <c r="A42" s="21"/>
      <c r="B42" s="15" t="s">
        <v>112</v>
      </c>
      <c r="C42" s="24" t="s">
        <v>104</v>
      </c>
      <c r="D42" s="86" t="e">
        <f>Ведомственная!#REF!</f>
        <v>#REF!</v>
      </c>
      <c r="E42" s="86" t="e">
        <f>Ведомственная!#REF!</f>
        <v>#REF!</v>
      </c>
    </row>
    <row r="43" spans="1:5" ht="15.75" hidden="1">
      <c r="A43" s="21"/>
      <c r="B43" s="17" t="s">
        <v>117</v>
      </c>
      <c r="C43" s="24" t="s">
        <v>104</v>
      </c>
      <c r="D43" s="86" t="e">
        <f>Ведомственная!#REF!</f>
        <v>#REF!</v>
      </c>
      <c r="E43" s="86" t="e">
        <f>Ведомственная!#REF!</f>
        <v>#REF!</v>
      </c>
    </row>
    <row r="44" spans="1:5" ht="15.75">
      <c r="A44" s="13" t="s">
        <v>161</v>
      </c>
      <c r="B44" s="15" t="s">
        <v>95</v>
      </c>
      <c r="C44" s="16" t="s">
        <v>99</v>
      </c>
      <c r="D44" s="84">
        <f>Ведомственная!G42</f>
        <v>20</v>
      </c>
      <c r="E44" s="84">
        <f>Ведомственная!H42</f>
        <v>0</v>
      </c>
    </row>
    <row r="45" spans="1:5" ht="21" customHeight="1" hidden="1">
      <c r="A45" s="13"/>
      <c r="B45" s="15" t="s">
        <v>96</v>
      </c>
      <c r="C45" s="16" t="s">
        <v>99</v>
      </c>
      <c r="D45" s="84">
        <f>D46</f>
        <v>20</v>
      </c>
      <c r="E45" s="84">
        <f>E46</f>
        <v>0</v>
      </c>
    </row>
    <row r="46" spans="1:5" ht="15.75" customHeight="1" hidden="1">
      <c r="A46" s="13"/>
      <c r="B46" s="17" t="s">
        <v>117</v>
      </c>
      <c r="C46" s="16" t="s">
        <v>99</v>
      </c>
      <c r="D46" s="84">
        <f>Ведомственная!G44</f>
        <v>20</v>
      </c>
      <c r="E46" s="84">
        <f>Ведомственная!H44</f>
        <v>0</v>
      </c>
    </row>
    <row r="47" spans="1:5" ht="15.75">
      <c r="A47" s="13" t="s">
        <v>162</v>
      </c>
      <c r="B47" s="22" t="s">
        <v>19</v>
      </c>
      <c r="C47" s="16" t="s">
        <v>80</v>
      </c>
      <c r="D47" s="84">
        <f>Ведомственная!G45</f>
        <v>959.8</v>
      </c>
      <c r="E47" s="84">
        <f>Ведомственная!H45</f>
        <v>294</v>
      </c>
    </row>
    <row r="48" spans="1:5" ht="45" hidden="1">
      <c r="A48" s="13" t="s">
        <v>169</v>
      </c>
      <c r="B48" s="28" t="s">
        <v>108</v>
      </c>
      <c r="C48" s="11" t="s">
        <v>80</v>
      </c>
      <c r="D48" s="83" t="e">
        <f>D49+D50+D51</f>
        <v>#REF!</v>
      </c>
      <c r="E48" s="83" t="e">
        <f>E49+E50+E51</f>
        <v>#REF!</v>
      </c>
    </row>
    <row r="49" spans="1:5" ht="45" hidden="1">
      <c r="A49" s="9"/>
      <c r="B49" s="15" t="s">
        <v>112</v>
      </c>
      <c r="C49" s="16" t="s">
        <v>80</v>
      </c>
      <c r="D49" s="84">
        <f>Ведомственная!G87</f>
        <v>5831</v>
      </c>
      <c r="E49" s="84">
        <f>Ведомственная!H87</f>
        <v>1281</v>
      </c>
    </row>
    <row r="50" spans="1:5" ht="15.75" hidden="1">
      <c r="A50" s="9"/>
      <c r="B50" s="31" t="s">
        <v>113</v>
      </c>
      <c r="C50" s="16" t="s">
        <v>80</v>
      </c>
      <c r="D50" s="84">
        <f>Ведомственная!G88</f>
        <v>5806</v>
      </c>
      <c r="E50" s="84">
        <f>Ведомственная!H88</f>
        <v>1275.5</v>
      </c>
    </row>
    <row r="51" spans="1:5" ht="15.75" hidden="1">
      <c r="A51" s="9"/>
      <c r="B51" s="17" t="s">
        <v>117</v>
      </c>
      <c r="C51" s="16" t="s">
        <v>80</v>
      </c>
      <c r="D51" s="84" t="e">
        <f>Ведомственная!#REF!</f>
        <v>#REF!</v>
      </c>
      <c r="E51" s="84" t="e">
        <f>Ведомственная!#REF!</f>
        <v>#REF!</v>
      </c>
    </row>
    <row r="52" spans="1:5" ht="15.75" hidden="1">
      <c r="A52" s="21" t="s">
        <v>163</v>
      </c>
      <c r="B52" s="15" t="s">
        <v>90</v>
      </c>
      <c r="C52" s="16" t="s">
        <v>80</v>
      </c>
      <c r="D52" s="83">
        <f>D53</f>
        <v>375</v>
      </c>
      <c r="E52" s="83">
        <f>E53</f>
        <v>150</v>
      </c>
    </row>
    <row r="53" spans="1:5" ht="15.75" hidden="1">
      <c r="A53" s="21"/>
      <c r="B53" s="31" t="s">
        <v>113</v>
      </c>
      <c r="C53" s="16" t="s">
        <v>80</v>
      </c>
      <c r="D53" s="84">
        <f>Ведомственная!G49</f>
        <v>375</v>
      </c>
      <c r="E53" s="84">
        <f>Ведомственная!H49</f>
        <v>150</v>
      </c>
    </row>
    <row r="54" spans="1:5" ht="30" hidden="1">
      <c r="A54" s="21" t="s">
        <v>164</v>
      </c>
      <c r="B54" s="27" t="s">
        <v>109</v>
      </c>
      <c r="C54" s="24" t="s">
        <v>80</v>
      </c>
      <c r="D54" s="83" t="e">
        <f>D55+D56+D57</f>
        <v>#REF!</v>
      </c>
      <c r="E54" s="83" t="e">
        <f>E55+E56+E57</f>
        <v>#REF!</v>
      </c>
    </row>
    <row r="55" spans="1:5" ht="45" hidden="1">
      <c r="A55" s="23"/>
      <c r="B55" s="15" t="s">
        <v>112</v>
      </c>
      <c r="C55" s="24" t="s">
        <v>80</v>
      </c>
      <c r="D55" s="84">
        <f>Ведомственная!G100</f>
        <v>7389.9</v>
      </c>
      <c r="E55" s="84">
        <f>Ведомственная!H100</f>
        <v>1611.4</v>
      </c>
    </row>
    <row r="56" spans="1:5" ht="15.75" hidden="1">
      <c r="A56" s="23"/>
      <c r="B56" s="31" t="s">
        <v>113</v>
      </c>
      <c r="C56" s="24" t="s">
        <v>80</v>
      </c>
      <c r="D56" s="84">
        <f>Ведомственная!G101</f>
        <v>7342.9</v>
      </c>
      <c r="E56" s="84">
        <f>Ведомственная!H101</f>
        <v>1603.4</v>
      </c>
    </row>
    <row r="57" spans="1:5" ht="15.75" hidden="1">
      <c r="A57" s="23"/>
      <c r="B57" s="17" t="s">
        <v>117</v>
      </c>
      <c r="C57" s="24" t="s">
        <v>80</v>
      </c>
      <c r="D57" s="84" t="e">
        <f>Ведомственная!#REF!</f>
        <v>#REF!</v>
      </c>
      <c r="E57" s="84" t="e">
        <f>Ведомственная!#REF!</f>
        <v>#REF!</v>
      </c>
    </row>
    <row r="58" spans="1:5" ht="30" hidden="1">
      <c r="A58" s="21" t="s">
        <v>165</v>
      </c>
      <c r="B58" s="28" t="s">
        <v>183</v>
      </c>
      <c r="C58" s="24" t="s">
        <v>80</v>
      </c>
      <c r="D58" s="83">
        <f>D59</f>
        <v>576</v>
      </c>
      <c r="E58" s="83">
        <f>E59</f>
        <v>144</v>
      </c>
    </row>
    <row r="59" spans="1:5" ht="15.75" hidden="1">
      <c r="A59" s="23"/>
      <c r="B59" s="31" t="s">
        <v>113</v>
      </c>
      <c r="C59" s="24" t="s">
        <v>80</v>
      </c>
      <c r="D59" s="84">
        <f>Ведомственная!G51</f>
        <v>576</v>
      </c>
      <c r="E59" s="84">
        <f>Ведомственная!H51</f>
        <v>144</v>
      </c>
    </row>
    <row r="60" spans="1:5" ht="15.75">
      <c r="A60" s="9" t="s">
        <v>22</v>
      </c>
      <c r="B60" s="10" t="s">
        <v>31</v>
      </c>
      <c r="C60" s="11" t="s">
        <v>32</v>
      </c>
      <c r="D60" s="83">
        <f>D61+D64</f>
        <v>1100</v>
      </c>
      <c r="E60" s="83">
        <f>E61+E64</f>
        <v>777</v>
      </c>
    </row>
    <row r="61" spans="1:5" ht="30">
      <c r="A61" s="13" t="s">
        <v>24</v>
      </c>
      <c r="B61" s="22" t="s">
        <v>215</v>
      </c>
      <c r="C61" s="16" t="s">
        <v>216</v>
      </c>
      <c r="D61" s="84">
        <f>Ведомственная!G53</f>
        <v>350</v>
      </c>
      <c r="E61" s="84">
        <f>Ведомственная!H53</f>
        <v>150</v>
      </c>
    </row>
    <row r="62" spans="1:5" ht="60" hidden="1">
      <c r="A62" s="13" t="s">
        <v>26</v>
      </c>
      <c r="B62" s="15" t="s">
        <v>182</v>
      </c>
      <c r="C62" s="16" t="s">
        <v>34</v>
      </c>
      <c r="D62" s="84">
        <f>D63</f>
        <v>350</v>
      </c>
      <c r="E62" s="84">
        <f>E63</f>
        <v>150</v>
      </c>
    </row>
    <row r="63" spans="1:5" ht="15.75" hidden="1">
      <c r="A63" s="13"/>
      <c r="B63" s="31" t="s">
        <v>113</v>
      </c>
      <c r="C63" s="16" t="s">
        <v>34</v>
      </c>
      <c r="D63" s="84">
        <f>Ведомственная!G55</f>
        <v>350</v>
      </c>
      <c r="E63" s="84">
        <f>Ведомственная!H55</f>
        <v>150</v>
      </c>
    </row>
    <row r="64" spans="1:5" ht="28.5" customHeight="1">
      <c r="A64" s="13" t="s">
        <v>124</v>
      </c>
      <c r="B64" s="15" t="s">
        <v>50</v>
      </c>
      <c r="C64" s="16" t="s">
        <v>49</v>
      </c>
      <c r="D64" s="84">
        <f>Ведомственная!G56</f>
        <v>750</v>
      </c>
      <c r="E64" s="84">
        <f>Ведомственная!H56</f>
        <v>627</v>
      </c>
    </row>
    <row r="65" spans="1:5" ht="45" hidden="1">
      <c r="A65" s="13" t="s">
        <v>125</v>
      </c>
      <c r="B65" s="46" t="s">
        <v>178</v>
      </c>
      <c r="C65" s="16" t="s">
        <v>49</v>
      </c>
      <c r="D65" s="83">
        <f>D66</f>
        <v>150</v>
      </c>
      <c r="E65" s="83">
        <f>E66</f>
        <v>150</v>
      </c>
    </row>
    <row r="66" spans="1:5" ht="15.75" hidden="1">
      <c r="A66" s="13"/>
      <c r="B66" s="31" t="s">
        <v>113</v>
      </c>
      <c r="C66" s="16" t="s">
        <v>49</v>
      </c>
      <c r="D66" s="84">
        <f>Ведомственная!G58</f>
        <v>150</v>
      </c>
      <c r="E66" s="84">
        <f>Ведомственная!H58</f>
        <v>150</v>
      </c>
    </row>
    <row r="67" spans="1:5" ht="30" customHeight="1" hidden="1">
      <c r="A67" s="13" t="s">
        <v>133</v>
      </c>
      <c r="B67" s="46" t="s">
        <v>181</v>
      </c>
      <c r="C67" s="16" t="s">
        <v>49</v>
      </c>
      <c r="D67" s="83">
        <f>D68</f>
        <v>150</v>
      </c>
      <c r="E67" s="83">
        <f>E68</f>
        <v>150</v>
      </c>
    </row>
    <row r="68" spans="1:5" ht="15.75" hidden="1">
      <c r="A68" s="13"/>
      <c r="B68" s="31" t="s">
        <v>113</v>
      </c>
      <c r="C68" s="16" t="s">
        <v>49</v>
      </c>
      <c r="D68" s="84">
        <f>Ведомственная!G60</f>
        <v>150</v>
      </c>
      <c r="E68" s="84">
        <f>Ведомственная!H60</f>
        <v>150</v>
      </c>
    </row>
    <row r="69" spans="1:5" ht="60" hidden="1">
      <c r="A69" s="13" t="s">
        <v>134</v>
      </c>
      <c r="B69" s="15" t="s">
        <v>187</v>
      </c>
      <c r="C69" s="16" t="s">
        <v>49</v>
      </c>
      <c r="D69" s="83">
        <f>D70</f>
        <v>150</v>
      </c>
      <c r="E69" s="83">
        <f>E70</f>
        <v>108</v>
      </c>
    </row>
    <row r="70" spans="1:5" ht="15.75" hidden="1">
      <c r="A70" s="13"/>
      <c r="B70" s="31" t="s">
        <v>113</v>
      </c>
      <c r="C70" s="16" t="s">
        <v>49</v>
      </c>
      <c r="D70" s="84">
        <f>Ведомственная!G62</f>
        <v>150</v>
      </c>
      <c r="E70" s="84">
        <f>Ведомственная!H62</f>
        <v>108</v>
      </c>
    </row>
    <row r="71" spans="1:5" ht="47.25" customHeight="1" hidden="1">
      <c r="A71" s="13" t="s">
        <v>135</v>
      </c>
      <c r="B71" s="22" t="s">
        <v>186</v>
      </c>
      <c r="C71" s="16" t="s">
        <v>49</v>
      </c>
      <c r="D71" s="83">
        <f>D72</f>
        <v>300</v>
      </c>
      <c r="E71" s="83">
        <f>E72</f>
        <v>219</v>
      </c>
    </row>
    <row r="72" spans="1:5" ht="15.75" hidden="1">
      <c r="A72" s="13"/>
      <c r="B72" s="31" t="s">
        <v>113</v>
      </c>
      <c r="C72" s="16" t="s">
        <v>49</v>
      </c>
      <c r="D72" s="84">
        <f>Ведомственная!G64</f>
        <v>300</v>
      </c>
      <c r="E72" s="84">
        <f>Ведомственная!H64</f>
        <v>219</v>
      </c>
    </row>
    <row r="73" spans="1:5" ht="30" hidden="1">
      <c r="A73" s="13" t="s">
        <v>52</v>
      </c>
      <c r="B73" s="66" t="s">
        <v>192</v>
      </c>
      <c r="C73" s="16" t="s">
        <v>191</v>
      </c>
      <c r="D73" s="83" t="e">
        <f>D74</f>
        <v>#REF!</v>
      </c>
      <c r="E73" s="83" t="e">
        <f>E74</f>
        <v>#REF!</v>
      </c>
    </row>
    <row r="74" spans="1:5" ht="30" hidden="1">
      <c r="A74" s="13"/>
      <c r="B74" s="18" t="s">
        <v>151</v>
      </c>
      <c r="C74" s="16" t="s">
        <v>191</v>
      </c>
      <c r="D74" s="84" t="e">
        <f>Ведомственная!#REF!</f>
        <v>#REF!</v>
      </c>
      <c r="E74" s="84" t="e">
        <f>Ведомственная!#REF!</f>
        <v>#REF!</v>
      </c>
    </row>
    <row r="75" spans="1:5" ht="15.75">
      <c r="A75" s="9" t="s">
        <v>30</v>
      </c>
      <c r="B75" s="127" t="s">
        <v>301</v>
      </c>
      <c r="C75" s="11" t="s">
        <v>302</v>
      </c>
      <c r="D75" s="83">
        <f>D76</f>
        <v>39.3</v>
      </c>
      <c r="E75" s="83">
        <f>E76</f>
        <v>0</v>
      </c>
    </row>
    <row r="76" spans="1:5" ht="15.75">
      <c r="A76" s="13" t="s">
        <v>33</v>
      </c>
      <c r="B76" s="18" t="s">
        <v>303</v>
      </c>
      <c r="C76" s="16" t="s">
        <v>304</v>
      </c>
      <c r="D76" s="84">
        <f>Ведомственная!G66</f>
        <v>39.3</v>
      </c>
      <c r="E76" s="84">
        <f>Ведомственная!H66</f>
        <v>0</v>
      </c>
    </row>
    <row r="77" spans="1:5" ht="15.75">
      <c r="A77" s="9" t="s">
        <v>36</v>
      </c>
      <c r="B77" s="10" t="s">
        <v>56</v>
      </c>
      <c r="C77" s="11" t="s">
        <v>55</v>
      </c>
      <c r="D77" s="83">
        <f>D78</f>
        <v>13192.7</v>
      </c>
      <c r="E77" s="83">
        <f>E78</f>
        <v>132.5</v>
      </c>
    </row>
    <row r="78" spans="1:5" ht="15.75">
      <c r="A78" s="13" t="s">
        <v>37</v>
      </c>
      <c r="B78" s="15" t="s">
        <v>65</v>
      </c>
      <c r="C78" s="16" t="s">
        <v>66</v>
      </c>
      <c r="D78" s="84">
        <f>Ведомственная!G70</f>
        <v>13192.7</v>
      </c>
      <c r="E78" s="84">
        <f>Ведомственная!H70</f>
        <v>132.5</v>
      </c>
    </row>
    <row r="79" spans="1:5" ht="15.75" hidden="1">
      <c r="A79" s="13"/>
      <c r="B79" s="25" t="s">
        <v>93</v>
      </c>
      <c r="C79" s="16" t="s">
        <v>66</v>
      </c>
      <c r="D79" s="83" t="e">
        <f>D80+D82</f>
        <v>#REF!</v>
      </c>
      <c r="E79" s="83" t="e">
        <f>E80+E82</f>
        <v>#REF!</v>
      </c>
    </row>
    <row r="80" spans="1:5" ht="30" hidden="1">
      <c r="A80" s="13" t="s">
        <v>35</v>
      </c>
      <c r="B80" s="15" t="s">
        <v>126</v>
      </c>
      <c r="C80" s="16" t="s">
        <v>66</v>
      </c>
      <c r="D80" s="83">
        <f>D81</f>
        <v>6040</v>
      </c>
      <c r="E80" s="83">
        <f>E81</f>
        <v>132.5</v>
      </c>
    </row>
    <row r="81" spans="1:5" ht="15.75" hidden="1">
      <c r="A81" s="13"/>
      <c r="B81" s="31" t="s">
        <v>113</v>
      </c>
      <c r="C81" s="16" t="s">
        <v>66</v>
      </c>
      <c r="D81" s="84">
        <f>Ведомственная!G73</f>
        <v>6040</v>
      </c>
      <c r="E81" s="84">
        <f>Ведомственная!H73</f>
        <v>132.5</v>
      </c>
    </row>
    <row r="82" spans="1:5" ht="30" hidden="1">
      <c r="A82" s="21" t="s">
        <v>166</v>
      </c>
      <c r="B82" s="15" t="s">
        <v>136</v>
      </c>
      <c r="C82" s="24" t="s">
        <v>66</v>
      </c>
      <c r="D82" s="83" t="e">
        <f>D83+D85</f>
        <v>#REF!</v>
      </c>
      <c r="E82" s="83" t="e">
        <f>E83+E85</f>
        <v>#REF!</v>
      </c>
    </row>
    <row r="83" spans="1:5" ht="30" hidden="1">
      <c r="A83" s="29" t="s">
        <v>167</v>
      </c>
      <c r="B83" s="39" t="s">
        <v>137</v>
      </c>
      <c r="C83" s="24" t="s">
        <v>66</v>
      </c>
      <c r="D83" s="84" t="e">
        <f>D84</f>
        <v>#REF!</v>
      </c>
      <c r="E83" s="84" t="e">
        <f>E84</f>
        <v>#REF!</v>
      </c>
    </row>
    <row r="84" spans="1:5" ht="15.75" hidden="1">
      <c r="A84" s="29"/>
      <c r="B84" s="31" t="s">
        <v>113</v>
      </c>
      <c r="C84" s="24" t="s">
        <v>66</v>
      </c>
      <c r="D84" s="86" t="e">
        <f>Ведомственная!#REF!</f>
        <v>#REF!</v>
      </c>
      <c r="E84" s="86" t="e">
        <f>Ведомственная!#REF!</f>
        <v>#REF!</v>
      </c>
    </row>
    <row r="85" spans="1:5" ht="46.5" customHeight="1" hidden="1">
      <c r="A85" s="29" t="s">
        <v>168</v>
      </c>
      <c r="B85" s="28" t="s">
        <v>153</v>
      </c>
      <c r="C85" s="24" t="s">
        <v>66</v>
      </c>
      <c r="D85" s="84" t="e">
        <f>D86</f>
        <v>#REF!</v>
      </c>
      <c r="E85" s="84" t="e">
        <f>E86</f>
        <v>#REF!</v>
      </c>
    </row>
    <row r="86" spans="1:5" ht="15.75" hidden="1">
      <c r="A86" s="29"/>
      <c r="B86" s="30" t="s">
        <v>113</v>
      </c>
      <c r="C86" s="24" t="s">
        <v>66</v>
      </c>
      <c r="D86" s="84" t="e">
        <f>Ведомственная!#REF!</f>
        <v>#REF!</v>
      </c>
      <c r="E86" s="84" t="e">
        <f>Ведомственная!#REF!</f>
        <v>#REF!</v>
      </c>
    </row>
    <row r="87" spans="1:5" ht="15.75">
      <c r="A87" s="9" t="s">
        <v>38</v>
      </c>
      <c r="B87" s="25" t="s">
        <v>79</v>
      </c>
      <c r="C87" s="11" t="s">
        <v>75</v>
      </c>
      <c r="D87" s="83">
        <f aca="true" t="shared" si="0" ref="D87:E89">D88</f>
        <v>250</v>
      </c>
      <c r="E87" s="83">
        <f t="shared" si="0"/>
        <v>135</v>
      </c>
    </row>
    <row r="88" spans="1:5" ht="15.75">
      <c r="A88" s="13" t="s">
        <v>39</v>
      </c>
      <c r="B88" s="15" t="s">
        <v>78</v>
      </c>
      <c r="C88" s="16" t="s">
        <v>76</v>
      </c>
      <c r="D88" s="84">
        <f t="shared" si="0"/>
        <v>250</v>
      </c>
      <c r="E88" s="84">
        <f t="shared" si="0"/>
        <v>135</v>
      </c>
    </row>
    <row r="89" spans="1:5" ht="30" hidden="1">
      <c r="A89" s="13" t="s">
        <v>81</v>
      </c>
      <c r="B89" s="15" t="s">
        <v>92</v>
      </c>
      <c r="C89" s="16" t="s">
        <v>76</v>
      </c>
      <c r="D89" s="84">
        <f t="shared" si="0"/>
        <v>250</v>
      </c>
      <c r="E89" s="84">
        <f t="shared" si="0"/>
        <v>135</v>
      </c>
    </row>
    <row r="90" spans="1:5" ht="15.75" hidden="1">
      <c r="A90" s="9"/>
      <c r="B90" s="31" t="s">
        <v>113</v>
      </c>
      <c r="C90" s="16" t="s">
        <v>76</v>
      </c>
      <c r="D90" s="84">
        <f>Ведомственная!G80</f>
        <v>250</v>
      </c>
      <c r="E90" s="84">
        <f>Ведомственная!H80</f>
        <v>135</v>
      </c>
    </row>
    <row r="91" spans="1:5" ht="15.75">
      <c r="A91" s="9" t="s">
        <v>58</v>
      </c>
      <c r="B91" s="10" t="s">
        <v>63</v>
      </c>
      <c r="C91" s="11" t="s">
        <v>64</v>
      </c>
      <c r="D91" s="83">
        <f>D92+D93</f>
        <v>6301</v>
      </c>
      <c r="E91" s="83">
        <f>E92+E93</f>
        <v>1643.2</v>
      </c>
    </row>
    <row r="92" spans="1:5" ht="15.75">
      <c r="A92" s="13" t="s">
        <v>59</v>
      </c>
      <c r="B92" s="28" t="s">
        <v>306</v>
      </c>
      <c r="C92" s="16" t="s">
        <v>100</v>
      </c>
      <c r="D92" s="84">
        <f>Ведомственная!G83</f>
        <v>50</v>
      </c>
      <c r="E92" s="84">
        <f>Ведомственная!H83</f>
        <v>0</v>
      </c>
    </row>
    <row r="93" spans="1:5" ht="15.75">
      <c r="A93" s="13" t="s">
        <v>194</v>
      </c>
      <c r="B93" s="22" t="s">
        <v>103</v>
      </c>
      <c r="C93" s="16" t="s">
        <v>102</v>
      </c>
      <c r="D93" s="84">
        <f>Ведомственная!G86</f>
        <v>6251</v>
      </c>
      <c r="E93" s="84">
        <f>Ведомственная!H86</f>
        <v>1643.2</v>
      </c>
    </row>
    <row r="94" spans="1:5" ht="45" hidden="1">
      <c r="A94" s="13" t="s">
        <v>170</v>
      </c>
      <c r="B94" s="47" t="s">
        <v>177</v>
      </c>
      <c r="C94" s="11" t="s">
        <v>102</v>
      </c>
      <c r="D94" s="83">
        <f>D95</f>
        <v>220</v>
      </c>
      <c r="E94" s="83">
        <f>E95</f>
        <v>175</v>
      </c>
    </row>
    <row r="95" spans="1:5" ht="15.75" hidden="1">
      <c r="A95" s="9"/>
      <c r="B95" s="31" t="s">
        <v>113</v>
      </c>
      <c r="C95" s="11" t="s">
        <v>102</v>
      </c>
      <c r="D95" s="84">
        <f>Ведомственная!G91</f>
        <v>220</v>
      </c>
      <c r="E95" s="84">
        <f>Ведомственная!H91</f>
        <v>175</v>
      </c>
    </row>
    <row r="96" spans="1:5" ht="30" hidden="1">
      <c r="A96" s="13" t="s">
        <v>175</v>
      </c>
      <c r="B96" s="22" t="s">
        <v>185</v>
      </c>
      <c r="C96" s="16" t="s">
        <v>102</v>
      </c>
      <c r="D96" s="83">
        <f>D97</f>
        <v>200</v>
      </c>
      <c r="E96" s="83">
        <f>E97</f>
        <v>187.2</v>
      </c>
    </row>
    <row r="97" spans="1:5" ht="15.75" hidden="1">
      <c r="A97" s="13"/>
      <c r="B97" s="31" t="s">
        <v>113</v>
      </c>
      <c r="C97" s="16" t="s">
        <v>102</v>
      </c>
      <c r="D97" s="84">
        <f>Ведомственная!G93</f>
        <v>200</v>
      </c>
      <c r="E97" s="84">
        <f>Ведомственная!H93</f>
        <v>187.2</v>
      </c>
    </row>
    <row r="98" spans="1:5" ht="15.75">
      <c r="A98" s="9" t="s">
        <v>69</v>
      </c>
      <c r="B98" s="10" t="s">
        <v>85</v>
      </c>
      <c r="C98" s="11" t="s">
        <v>40</v>
      </c>
      <c r="D98" s="83">
        <f>D99+D102</f>
        <v>14819.9</v>
      </c>
      <c r="E98" s="83">
        <f>E99+E102</f>
        <v>5786.799999999999</v>
      </c>
    </row>
    <row r="99" spans="1:5" ht="15.75">
      <c r="A99" s="21" t="s">
        <v>70</v>
      </c>
      <c r="B99" s="22" t="s">
        <v>60</v>
      </c>
      <c r="C99" s="16" t="s">
        <v>57</v>
      </c>
      <c r="D99" s="84">
        <f>D100</f>
        <v>7430</v>
      </c>
      <c r="E99" s="84">
        <f>E100</f>
        <v>4175.4</v>
      </c>
    </row>
    <row r="100" spans="1:5" ht="45" hidden="1">
      <c r="A100" s="21" t="s">
        <v>127</v>
      </c>
      <c r="B100" s="15" t="s">
        <v>184</v>
      </c>
      <c r="C100" s="11" t="s">
        <v>57</v>
      </c>
      <c r="D100" s="83">
        <f>D101</f>
        <v>7430</v>
      </c>
      <c r="E100" s="83">
        <f>E101</f>
        <v>4175.4</v>
      </c>
    </row>
    <row r="101" spans="1:5" ht="15.75" hidden="1">
      <c r="A101" s="21"/>
      <c r="B101" s="31" t="s">
        <v>113</v>
      </c>
      <c r="C101" s="16" t="s">
        <v>57</v>
      </c>
      <c r="D101" s="84">
        <f>Ведомственная!G97</f>
        <v>7430</v>
      </c>
      <c r="E101" s="84">
        <f>Ведомственная!H97</f>
        <v>4175.4</v>
      </c>
    </row>
    <row r="102" spans="1:5" ht="15.75">
      <c r="A102" s="21" t="s">
        <v>190</v>
      </c>
      <c r="B102" s="31" t="s">
        <v>209</v>
      </c>
      <c r="C102" s="16" t="s">
        <v>211</v>
      </c>
      <c r="D102" s="84">
        <f>Ведомственная!G99</f>
        <v>7389.9</v>
      </c>
      <c r="E102" s="84">
        <f>Ведомственная!H99</f>
        <v>1611.4</v>
      </c>
    </row>
    <row r="103" spans="1:5" s="48" customFormat="1" ht="15.75">
      <c r="A103" s="9" t="s">
        <v>67</v>
      </c>
      <c r="B103" s="10" t="s">
        <v>42</v>
      </c>
      <c r="C103" s="11" t="s">
        <v>43</v>
      </c>
      <c r="D103" s="83">
        <f>D107+D104+D108</f>
        <v>13404.399999999998</v>
      </c>
      <c r="E103" s="83">
        <f>E107+E104+E108</f>
        <v>3391.4</v>
      </c>
    </row>
    <row r="104" spans="1:5" s="48" customFormat="1" ht="15.75">
      <c r="A104" s="13" t="s">
        <v>61</v>
      </c>
      <c r="B104" s="22" t="s">
        <v>180</v>
      </c>
      <c r="C104" s="16" t="s">
        <v>179</v>
      </c>
      <c r="D104" s="84">
        <f>Ведомственная!G105</f>
        <v>415.3</v>
      </c>
      <c r="E104" s="84">
        <f>Ведомственная!H105</f>
        <v>103.8</v>
      </c>
    </row>
    <row r="105" spans="1:5" s="48" customFormat="1" ht="30" hidden="1">
      <c r="A105" s="13" t="s">
        <v>71</v>
      </c>
      <c r="B105" s="15" t="s">
        <v>110</v>
      </c>
      <c r="C105" s="16" t="s">
        <v>179</v>
      </c>
      <c r="D105" s="84">
        <f>Ведомственная!G106</f>
        <v>415.3</v>
      </c>
      <c r="E105" s="84">
        <f>Ведомственная!H106</f>
        <v>103.8</v>
      </c>
    </row>
    <row r="106" spans="1:5" s="48" customFormat="1" ht="15.75" hidden="1">
      <c r="A106" s="13"/>
      <c r="B106" s="15" t="s">
        <v>115</v>
      </c>
      <c r="C106" s="16" t="s">
        <v>179</v>
      </c>
      <c r="D106" s="84">
        <f>Ведомственная!G106</f>
        <v>415.3</v>
      </c>
      <c r="E106" s="84">
        <f>Ведомственная!H106</f>
        <v>103.8</v>
      </c>
    </row>
    <row r="107" spans="1:5" s="48" customFormat="1" ht="15.75" hidden="1">
      <c r="A107" s="9" t="s">
        <v>67</v>
      </c>
      <c r="B107" s="25" t="s">
        <v>44</v>
      </c>
      <c r="C107" s="11" t="s">
        <v>45</v>
      </c>
      <c r="D107" s="83">
        <f>D109</f>
        <v>11789.099999999999</v>
      </c>
      <c r="E107" s="83">
        <f>E109</f>
        <v>2987.7</v>
      </c>
    </row>
    <row r="108" spans="1:5" s="48" customFormat="1" ht="15.75">
      <c r="A108" s="13" t="s">
        <v>195</v>
      </c>
      <c r="B108" s="15" t="s">
        <v>208</v>
      </c>
      <c r="C108" s="16" t="s">
        <v>207</v>
      </c>
      <c r="D108" s="84">
        <f>Ведомственная!G108</f>
        <v>1200</v>
      </c>
      <c r="E108" s="84">
        <f>Ведомственная!H108</f>
        <v>299.9</v>
      </c>
    </row>
    <row r="109" spans="1:5" s="48" customFormat="1" ht="15.75">
      <c r="A109" s="13" t="s">
        <v>206</v>
      </c>
      <c r="B109" s="15" t="s">
        <v>44</v>
      </c>
      <c r="C109" s="16" t="s">
        <v>45</v>
      </c>
      <c r="D109" s="84">
        <f>Ведомственная!G111</f>
        <v>11789.099999999999</v>
      </c>
      <c r="E109" s="84">
        <f>Ведомственная!H111</f>
        <v>2987.7</v>
      </c>
    </row>
    <row r="110" spans="1:5" ht="45" hidden="1">
      <c r="A110" s="13" t="s">
        <v>62</v>
      </c>
      <c r="B110" s="27" t="s">
        <v>174</v>
      </c>
      <c r="C110" s="11" t="s">
        <v>45</v>
      </c>
      <c r="D110" s="83">
        <f>D111</f>
        <v>7479.4</v>
      </c>
      <c r="E110" s="83">
        <f>E111</f>
        <v>1968.3</v>
      </c>
    </row>
    <row r="111" spans="1:5" ht="15.75" hidden="1">
      <c r="A111" s="13"/>
      <c r="B111" s="17" t="s">
        <v>115</v>
      </c>
      <c r="C111" s="16" t="s">
        <v>45</v>
      </c>
      <c r="D111" s="84">
        <f>Ведомственная!G112</f>
        <v>7479.4</v>
      </c>
      <c r="E111" s="84">
        <f>Ведомственная!H112</f>
        <v>1968.3</v>
      </c>
    </row>
    <row r="112" spans="1:5" ht="45" hidden="1">
      <c r="A112" s="13" t="s">
        <v>171</v>
      </c>
      <c r="B112" s="17" t="s">
        <v>152</v>
      </c>
      <c r="C112" s="11" t="s">
        <v>45</v>
      </c>
      <c r="D112" s="83">
        <f>D113</f>
        <v>4309.7</v>
      </c>
      <c r="E112" s="83">
        <f>E113</f>
        <v>1019.4</v>
      </c>
    </row>
    <row r="113" spans="1:5" ht="15.75" hidden="1">
      <c r="A113" s="13"/>
      <c r="B113" s="17" t="s">
        <v>115</v>
      </c>
      <c r="C113" s="16" t="s">
        <v>45</v>
      </c>
      <c r="D113" s="84">
        <f>Ведомственная!G114</f>
        <v>4309.7</v>
      </c>
      <c r="E113" s="84">
        <f>Ведомственная!H114</f>
        <v>1019.4</v>
      </c>
    </row>
    <row r="114" spans="1:5" ht="15.75">
      <c r="A114" s="7" t="s">
        <v>72</v>
      </c>
      <c r="B114" s="25" t="s">
        <v>120</v>
      </c>
      <c r="C114" s="11" t="s">
        <v>122</v>
      </c>
      <c r="D114" s="87">
        <f>D116</f>
        <v>200</v>
      </c>
      <c r="E114" s="87">
        <f>E116</f>
        <v>99</v>
      </c>
    </row>
    <row r="115" spans="1:5" ht="15.75">
      <c r="A115" s="21" t="s">
        <v>68</v>
      </c>
      <c r="B115" s="15" t="s">
        <v>154</v>
      </c>
      <c r="C115" s="16" t="s">
        <v>121</v>
      </c>
      <c r="D115" s="86">
        <f>D116</f>
        <v>200</v>
      </c>
      <c r="E115" s="86">
        <f>E116</f>
        <v>99</v>
      </c>
    </row>
    <row r="116" spans="1:5" ht="75" customHeight="1" hidden="1">
      <c r="A116" s="13" t="s">
        <v>128</v>
      </c>
      <c r="B116" s="46" t="s">
        <v>176</v>
      </c>
      <c r="C116" s="16" t="s">
        <v>121</v>
      </c>
      <c r="D116" s="86">
        <f>D117</f>
        <v>200</v>
      </c>
      <c r="E116" s="86">
        <f>E117</f>
        <v>99</v>
      </c>
    </row>
    <row r="117" spans="1:5" ht="15.75" hidden="1">
      <c r="A117" s="13"/>
      <c r="B117" s="31" t="s">
        <v>113</v>
      </c>
      <c r="C117" s="16" t="s">
        <v>121</v>
      </c>
      <c r="D117" s="86">
        <f>Ведомственная!G118</f>
        <v>200</v>
      </c>
      <c r="E117" s="86">
        <f>Ведомственная!H118</f>
        <v>99</v>
      </c>
    </row>
    <row r="118" spans="1:5" ht="15.75">
      <c r="A118" s="7" t="s">
        <v>77</v>
      </c>
      <c r="B118" s="25" t="s">
        <v>83</v>
      </c>
      <c r="C118" s="11" t="s">
        <v>84</v>
      </c>
      <c r="D118" s="83">
        <f aca="true" t="shared" si="1" ref="D118:E120">D119</f>
        <v>1950</v>
      </c>
      <c r="E118" s="83">
        <f t="shared" si="1"/>
        <v>590</v>
      </c>
    </row>
    <row r="119" spans="1:5" ht="15.75">
      <c r="A119" s="13" t="s">
        <v>73</v>
      </c>
      <c r="B119" s="22" t="s">
        <v>41</v>
      </c>
      <c r="C119" s="16" t="s">
        <v>82</v>
      </c>
      <c r="D119" s="84">
        <f t="shared" si="1"/>
        <v>1950</v>
      </c>
      <c r="E119" s="84">
        <f t="shared" si="1"/>
        <v>590</v>
      </c>
    </row>
    <row r="120" spans="1:5" ht="30" hidden="1">
      <c r="A120" s="13" t="s">
        <v>74</v>
      </c>
      <c r="B120" s="15" t="s">
        <v>188</v>
      </c>
      <c r="C120" s="16" t="s">
        <v>82</v>
      </c>
      <c r="D120" s="83">
        <f t="shared" si="1"/>
        <v>1950</v>
      </c>
      <c r="E120" s="83">
        <f t="shared" si="1"/>
        <v>590</v>
      </c>
    </row>
    <row r="121" spans="1:5" ht="15.75" hidden="1">
      <c r="A121" s="9"/>
      <c r="B121" s="31" t="s">
        <v>113</v>
      </c>
      <c r="C121" s="16" t="s">
        <v>82</v>
      </c>
      <c r="D121" s="84">
        <f>Ведомственная!G122</f>
        <v>1950</v>
      </c>
      <c r="E121" s="84">
        <f>Ведомственная!H122</f>
        <v>590</v>
      </c>
    </row>
    <row r="122" spans="1:5" s="72" customFormat="1" ht="16.5">
      <c r="A122" s="74"/>
      <c r="B122" s="68" t="s">
        <v>0</v>
      </c>
      <c r="C122" s="70"/>
      <c r="D122" s="85">
        <f>D16+D60+D75+D77+D87+D91+D98+D103+D114+D118</f>
        <v>69496.9</v>
      </c>
      <c r="E122" s="85">
        <f>E16+E60+E75+E77+E87+E91+E98+E103+E114+E118</f>
        <v>16421.799999999996</v>
      </c>
    </row>
    <row r="123" spans="1:5" ht="15.75">
      <c r="A123" s="34"/>
      <c r="B123" s="35"/>
      <c r="C123" s="36"/>
      <c r="D123" s="43"/>
      <c r="E123" s="43"/>
    </row>
  </sheetData>
  <sheetProtection/>
  <mergeCells count="11">
    <mergeCell ref="A13:D13"/>
    <mergeCell ref="A5:B5"/>
    <mergeCell ref="A9:E9"/>
    <mergeCell ref="E14:E15"/>
    <mergeCell ref="A10:E10"/>
    <mergeCell ref="A11:E11"/>
    <mergeCell ref="A14:A15"/>
    <mergeCell ref="B14:B15"/>
    <mergeCell ref="C14:C15"/>
    <mergeCell ref="D14:D15"/>
    <mergeCell ref="A12:E12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77" r:id="rId1"/>
  <rowBreaks count="3" manualBreakCount="3">
    <brk id="34" max="255" man="1"/>
    <brk id="49" max="25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24" sqref="A24"/>
    </sheetView>
  </sheetViews>
  <sheetFormatPr defaultColWidth="7.09765625" defaultRowHeight="15"/>
  <cols>
    <col min="1" max="1" width="49.09765625" style="90" customWidth="1"/>
    <col min="2" max="2" width="18.296875" style="90" customWidth="1"/>
    <col min="3" max="4" width="11.796875" style="90" customWidth="1"/>
    <col min="5" max="16384" width="7.09765625" style="90" customWidth="1"/>
  </cols>
  <sheetData>
    <row r="1" spans="2:3" s="1" customFormat="1" ht="15">
      <c r="B1" s="75"/>
      <c r="C1" s="75" t="s">
        <v>296</v>
      </c>
    </row>
    <row r="2" spans="2:3" s="1" customFormat="1" ht="15">
      <c r="B2" s="76"/>
      <c r="C2" s="76" t="s">
        <v>340</v>
      </c>
    </row>
    <row r="3" spans="2:3" s="1" customFormat="1" ht="15">
      <c r="B3" s="76"/>
      <c r="C3" s="76" t="s">
        <v>341</v>
      </c>
    </row>
    <row r="4" spans="2:3" s="1" customFormat="1" ht="15">
      <c r="B4" s="76"/>
      <c r="C4" s="76" t="s">
        <v>214</v>
      </c>
    </row>
    <row r="5" spans="2:3" s="1" customFormat="1" ht="15">
      <c r="B5" s="126"/>
      <c r="C5" s="126" t="s">
        <v>88</v>
      </c>
    </row>
    <row r="6" spans="2:3" s="1" customFormat="1" ht="15">
      <c r="B6" s="77"/>
      <c r="C6" s="125" t="s">
        <v>363</v>
      </c>
    </row>
    <row r="7" ht="12.75">
      <c r="B7" s="91"/>
    </row>
    <row r="9" spans="1:4" ht="20.25" customHeight="1">
      <c r="A9" s="146" t="s">
        <v>228</v>
      </c>
      <c r="B9" s="146"/>
      <c r="C9" s="146"/>
      <c r="D9" s="147"/>
    </row>
    <row r="10" spans="1:4" ht="20.25" customHeight="1">
      <c r="A10" s="146" t="s">
        <v>172</v>
      </c>
      <c r="B10" s="146"/>
      <c r="C10" s="146"/>
      <c r="D10" s="147"/>
    </row>
    <row r="11" spans="1:4" ht="20.25" customHeight="1">
      <c r="A11" s="146" t="s">
        <v>229</v>
      </c>
      <c r="B11" s="146"/>
      <c r="C11" s="146"/>
      <c r="D11" s="147"/>
    </row>
    <row r="12" spans="1:4" ht="20.25" customHeight="1">
      <c r="A12" s="146" t="s">
        <v>230</v>
      </c>
      <c r="B12" s="146"/>
      <c r="C12" s="146"/>
      <c r="D12" s="147"/>
    </row>
    <row r="13" spans="1:4" ht="20.25">
      <c r="A13" s="146" t="s">
        <v>343</v>
      </c>
      <c r="B13" s="146"/>
      <c r="C13" s="146"/>
      <c r="D13" s="147"/>
    </row>
    <row r="14" spans="1:4" ht="12.75">
      <c r="A14" s="151"/>
      <c r="B14" s="151"/>
      <c r="C14" s="151"/>
      <c r="D14" s="133" t="s">
        <v>345</v>
      </c>
    </row>
    <row r="15" spans="1:4" ht="12.75" customHeight="1">
      <c r="A15" s="172" t="s">
        <v>2</v>
      </c>
      <c r="B15" s="172" t="s">
        <v>231</v>
      </c>
      <c r="C15" s="153" t="s">
        <v>362</v>
      </c>
      <c r="D15" s="153" t="s">
        <v>344</v>
      </c>
    </row>
    <row r="16" spans="1:4" ht="12.75" customHeight="1">
      <c r="A16" s="173"/>
      <c r="B16" s="173"/>
      <c r="C16" s="154"/>
      <c r="D16" s="154"/>
    </row>
    <row r="17" spans="1:4" s="94" customFormat="1" ht="37.5">
      <c r="A17" s="89" t="s">
        <v>232</v>
      </c>
      <c r="B17" s="92"/>
      <c r="C17" s="93">
        <f>C18</f>
        <v>1202.2999999999884</v>
      </c>
      <c r="D17" s="93">
        <f>D18</f>
        <v>-2103</v>
      </c>
    </row>
    <row r="18" spans="1:4" ht="33">
      <c r="A18" s="95" t="s">
        <v>233</v>
      </c>
      <c r="B18" s="96" t="s">
        <v>234</v>
      </c>
      <c r="C18" s="97">
        <f>C19</f>
        <v>1202.2999999999884</v>
      </c>
      <c r="D18" s="97">
        <f>D19</f>
        <v>-2103</v>
      </c>
    </row>
    <row r="19" spans="1:4" ht="31.5">
      <c r="A19" s="98" t="s">
        <v>235</v>
      </c>
      <c r="B19" s="99" t="s">
        <v>236</v>
      </c>
      <c r="C19" s="100">
        <f>C20+C24</f>
        <v>1202.2999999999884</v>
      </c>
      <c r="D19" s="100">
        <f>D20+D24</f>
        <v>-2103</v>
      </c>
    </row>
    <row r="20" spans="1:4" ht="15.75">
      <c r="A20" s="101" t="s">
        <v>237</v>
      </c>
      <c r="B20" s="102" t="s">
        <v>238</v>
      </c>
      <c r="C20" s="103">
        <f aca="true" t="shared" si="0" ref="C20:D22">C21</f>
        <v>-68294.6</v>
      </c>
      <c r="D20" s="103">
        <f t="shared" si="0"/>
        <v>-18524.8</v>
      </c>
    </row>
    <row r="21" spans="1:4" ht="15.75">
      <c r="A21" s="101" t="s">
        <v>239</v>
      </c>
      <c r="B21" s="102" t="s">
        <v>240</v>
      </c>
      <c r="C21" s="103">
        <f t="shared" si="0"/>
        <v>-68294.6</v>
      </c>
      <c r="D21" s="103">
        <f t="shared" si="0"/>
        <v>-18524.8</v>
      </c>
    </row>
    <row r="22" spans="1:4" ht="15.75">
      <c r="A22" s="101" t="s">
        <v>241</v>
      </c>
      <c r="B22" s="102" t="s">
        <v>242</v>
      </c>
      <c r="C22" s="103">
        <f t="shared" si="0"/>
        <v>-68294.6</v>
      </c>
      <c r="D22" s="103">
        <f t="shared" si="0"/>
        <v>-18524.8</v>
      </c>
    </row>
    <row r="23" spans="1:4" ht="45.75" customHeight="1">
      <c r="A23" s="101" t="s">
        <v>243</v>
      </c>
      <c r="B23" s="102" t="s">
        <v>244</v>
      </c>
      <c r="C23" s="103">
        <f>-Доходы!C47</f>
        <v>-68294.6</v>
      </c>
      <c r="D23" s="103">
        <f>-Доходы!D47</f>
        <v>-18524.8</v>
      </c>
    </row>
    <row r="24" spans="1:4" ht="15.75">
      <c r="A24" s="101" t="s">
        <v>245</v>
      </c>
      <c r="B24" s="102" t="s">
        <v>246</v>
      </c>
      <c r="C24" s="103">
        <f aca="true" t="shared" si="1" ref="C24:D26">C25</f>
        <v>69496.9</v>
      </c>
      <c r="D24" s="103">
        <f t="shared" si="1"/>
        <v>16421.8</v>
      </c>
    </row>
    <row r="25" spans="1:4" ht="15.75">
      <c r="A25" s="101" t="s">
        <v>247</v>
      </c>
      <c r="B25" s="102" t="s">
        <v>248</v>
      </c>
      <c r="C25" s="103">
        <f t="shared" si="1"/>
        <v>69496.9</v>
      </c>
      <c r="D25" s="103">
        <f t="shared" si="1"/>
        <v>16421.8</v>
      </c>
    </row>
    <row r="26" spans="1:4" ht="15.75">
      <c r="A26" s="101" t="s">
        <v>249</v>
      </c>
      <c r="B26" s="102" t="s">
        <v>250</v>
      </c>
      <c r="C26" s="103">
        <f t="shared" si="1"/>
        <v>69496.9</v>
      </c>
      <c r="D26" s="103">
        <f t="shared" si="1"/>
        <v>16421.8</v>
      </c>
    </row>
    <row r="27" spans="1:4" ht="45.75" customHeight="1">
      <c r="A27" s="101" t="s">
        <v>251</v>
      </c>
      <c r="B27" s="102" t="s">
        <v>252</v>
      </c>
      <c r="C27" s="103">
        <v>69496.9</v>
      </c>
      <c r="D27" s="103">
        <f>Ведомственная!H124</f>
        <v>16421.8</v>
      </c>
    </row>
    <row r="31" spans="3:4" ht="12.75">
      <c r="C31" s="104"/>
      <c r="D31" s="104"/>
    </row>
  </sheetData>
  <sheetProtection/>
  <mergeCells count="10">
    <mergeCell ref="A9:D9"/>
    <mergeCell ref="A10:D10"/>
    <mergeCell ref="D15:D16"/>
    <mergeCell ref="A11:D11"/>
    <mergeCell ref="A12:D12"/>
    <mergeCell ref="A13:D13"/>
    <mergeCell ref="A15:A16"/>
    <mergeCell ref="B15:B16"/>
    <mergeCell ref="A14:C14"/>
    <mergeCell ref="C15:C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2023-06-21T09:26:07Z</cp:lastPrinted>
  <dcterms:created xsi:type="dcterms:W3CDTF">2006-02-14T14:57:27Z</dcterms:created>
  <dcterms:modified xsi:type="dcterms:W3CDTF">2023-06-21T09:26:07Z</dcterms:modified>
  <cp:category/>
  <cp:version/>
  <cp:contentType/>
  <cp:contentStatus/>
</cp:coreProperties>
</file>