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0"/>
  </bookViews>
  <sheets>
    <sheet name="Доходы" sheetId="1" r:id="rId1"/>
    <sheet name="Ведомственная" sheetId="2" r:id="rId2"/>
    <sheet name="Разделы, подразделы" sheetId="3" r:id="rId3"/>
    <sheet name="Источники" sheetId="4" r:id="rId4"/>
  </sheets>
  <definedNames>
    <definedName name="_ftn1" localSheetId="1">'Ведомственная'!$B$32</definedName>
    <definedName name="_ftn1" localSheetId="2">'Разделы, подразделы'!#REF!</definedName>
    <definedName name="_ftnref1" localSheetId="1">'Ведомственная'!$B$29</definedName>
    <definedName name="_ftnref1" localSheetId="2">'Разделы, подразделы'!$B$25</definedName>
  </definedNames>
  <calcPr fullCalcOnLoad="1"/>
</workbook>
</file>

<file path=xl/sharedStrings.xml><?xml version="1.0" encoding="utf-8"?>
<sst xmlns="http://schemas.openxmlformats.org/spreadsheetml/2006/main" count="1123" uniqueCount="410">
  <si>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</si>
  <si>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</si>
  <si>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</si>
  <si>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</si>
  <si>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</si>
  <si>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</si>
  <si>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</si>
  <si>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</si>
  <si>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</si>
  <si>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</si>
  <si>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</si>
  <si>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</si>
  <si>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</si>
  <si>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</si>
  <si>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</si>
  <si>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</si>
  <si>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</si>
  <si>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</si>
  <si>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</si>
  <si>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</si>
  <si>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</si>
  <si>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</si>
  <si>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</si>
  <si>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</si>
  <si>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</si>
  <si>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</si>
  <si>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</si>
  <si>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</si>
  <si>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</si>
  <si>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</si>
  <si>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</si>
  <si>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</si>
  <si>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</si>
  <si>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</si>
  <si>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</si>
  <si>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</si>
  <si>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</si>
  <si>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</si>
  <si>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</si>
  <si>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</si>
  <si>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</si>
  <si>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</si>
  <si>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</si>
  <si>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</si>
  <si>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</si>
  <si>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</si>
  <si>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</si>
  <si>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</si>
  <si>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</si>
  <si>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</si>
  <si>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</si>
  <si>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</si>
  <si>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</si>
  <si>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Содержание ребенка в семье опекуна и приемной семье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</si>
  <si>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</si>
  <si>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</si>
  <si>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</si>
  <si>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</si>
  <si>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</si>
  <si>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</si>
  <si>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</si>
  <si>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</si>
  <si>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III</t>
  </si>
  <si>
    <t>8.1</t>
  </si>
  <si>
    <t>8.1.1</t>
  </si>
  <si>
    <t xml:space="preserve">Образование </t>
  </si>
  <si>
    <t>0700</t>
  </si>
  <si>
    <t>0707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</si>
  <si>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</si>
  <si>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</si>
  <si>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</si>
  <si>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</si>
  <si>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</si>
  <si>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</si>
  <si>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</si>
  <si>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</si>
  <si>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</si>
  <si>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</si>
  <si>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</si>
  <si>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</si>
  <si>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</si>
  <si>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</si>
  <si>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</si>
  <si>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</si>
  <si>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</si>
  <si>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</si>
  <si>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</si>
  <si>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</si>
  <si>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12.1</t>
  </si>
  <si>
    <t>12.1.1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</si>
  <si>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</si>
  <si>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</si>
  <si>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</si>
  <si>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1003</t>
  </si>
  <si>
    <t>Социальное обеспечение населения</t>
  </si>
  <si>
    <t>Глава МО Коломна</t>
  </si>
  <si>
    <t>муниципальный округ Коломна</t>
  </si>
  <si>
    <t>Приложение № 2</t>
  </si>
  <si>
    <t>к Решению муниципального совета</t>
  </si>
  <si>
    <t xml:space="preserve">муниципального образования </t>
  </si>
  <si>
    <t xml:space="preserve">Формирование и размещение муниципального заказа 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</si>
  <si>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</si>
  <si>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проведение подготовки и обучения неработающего населения способам защиты и действиям в чрезвычайных ситуациях</t>
  </si>
  <si>
    <t>Расходы, связанные с финансированием программ по реализации мер по профилактике дорожно-транспортного травматизма на территории муниципального образования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</si>
  <si>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</si>
  <si>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</si>
  <si>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</si>
  <si>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11</t>
  </si>
  <si>
    <t>3.2.4</t>
  </si>
  <si>
    <t>Ведомственная целевая программа по профилактике экстремизма и терроризма на территории муниципального образования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</si>
  <si>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</si>
  <si>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на территории муниципального образования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</si>
  <si>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</si>
  <si>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</si>
  <si>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</si>
  <si>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</si>
  <si>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</si>
  <si>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</si>
  <si>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</si>
  <si>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</si>
  <si>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 xml:space="preserve">Расходы, связанные с финансированием программ в области защиты прав потребителей </t>
  </si>
  <si>
    <t xml:space="preserve"> Организация местных и участие в организации и проведении городских праздничных и иных зрелищных мероприятий </t>
  </si>
  <si>
    <t>0709</t>
  </si>
  <si>
    <t>Другие вопросы в области образования</t>
  </si>
  <si>
    <t>994</t>
  </si>
  <si>
    <t>Обеспечение проведения выборов и референдумов</t>
  </si>
  <si>
    <t>0107</t>
  </si>
  <si>
    <t>Иные закупки товаров, работ и услуг для обеспечения государственных (муниципальных) нужд</t>
  </si>
  <si>
    <t>300</t>
  </si>
  <si>
    <t>11.1</t>
  </si>
  <si>
    <t>Избирательная комиссия муниципального образования МО Коломна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</si>
  <si>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</si>
  <si>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</si>
  <si>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</si>
  <si>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</si>
  <si>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</si>
  <si>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</si>
  <si>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</si>
  <si>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</si>
  <si>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</si>
  <si>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</si>
  <si>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</si>
  <si>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</si>
  <si>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муниципального образования</t>
  </si>
  <si>
    <t>Код бюджетной классификации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</si>
  <si>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</si>
  <si>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</si>
  <si>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</si>
  <si>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</si>
  <si>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</si>
  <si>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 xml:space="preserve">000 1 05 01000 00 0000 110 </t>
  </si>
  <si>
    <t>Налог, взимаемый с налогоплательщиков, выбравших в качестве объекта налогообложения  доходы</t>
  </si>
  <si>
    <t xml:space="preserve">182 1 05 01011 01 0000 110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</si>
  <si>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</si>
  <si>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</si>
  <si>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</si>
  <si>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</si>
  <si>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 xml:space="preserve">182 1 05 02010 02 0000 110 </t>
  </si>
  <si>
    <t>Налог, взимаемый в связи с применением патентной системы налогообложения</t>
  </si>
  <si>
    <t xml:space="preserve">182 1 05 04030 02 0000 110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</si>
  <si>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</si>
  <si>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</si>
  <si>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</si>
  <si>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</si>
  <si>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Прочие поступления от использования имущества, находящегося в государственной и муниципальной собственности</t>
  </si>
  <si>
    <t>000 1 11 08040 00 0000 120</t>
  </si>
  <si>
    <t xml:space="preserve">Прочие поступления от использования имущества, находящегося в муниципальной собственности </t>
  </si>
  <si>
    <t>000 1 11 08043 03 0000 120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</si>
  <si>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</si>
  <si>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</si>
  <si>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</si>
  <si>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</si>
  <si>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местных бюджетов от оказания платных услуг и компенсации затрат государства</t>
  </si>
  <si>
    <t>000 1 13 03030 03 0000 130</t>
  </si>
  <si>
    <t>ДОХОДЫ ОТ ОКАЗАНИЯ ПЛАТНЫХ УСЛУГ (РАБОТ) И КОМПЕНСАЦИИ ЗАТРАТ ГОСУДАРСТВА</t>
  </si>
  <si>
    <t>000 1 13 00000000000 000</t>
  </si>
  <si>
    <t>000 1 13 02000000000 130</t>
  </si>
  <si>
    <t>000 1 13 02993030000 130</t>
  </si>
  <si>
    <t>ШТРАФЫ, САНКЦИИ, ВОЗМЕЩЕНИЕ УЩЕРБА</t>
  </si>
  <si>
    <t>000 1 16 00000 00 0000 000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</si>
  <si>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</si>
  <si>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</si>
  <si>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 xml:space="preserve">000 1 16 90000 00 0000 140 </t>
  </si>
  <si>
    <t>000 1 16 90030 03 0000 140</t>
  </si>
  <si>
    <t>ПРОЧИЕ НЕНАЛОГОВЫЕ ДОХОДЫ</t>
  </si>
  <si>
    <t>1 1 16 90030 00 0000 140</t>
  </si>
  <si>
    <t>Прочие неналоговые доходы</t>
  </si>
  <si>
    <t>2 1 16 90030 00 0000 140</t>
  </si>
  <si>
    <t>Прочие неналоговые доходы местных бюджетов</t>
  </si>
  <si>
    <t>3 1 16 90030 00 0000 140</t>
  </si>
  <si>
    <t>БЕЗВОЗМЕЗДНЫЕ ПОСТУПЛЕНИЯ</t>
  </si>
  <si>
    <t>4 1 16 90030 00 0000 140</t>
  </si>
  <si>
    <t>БЕЗВОЗМЕЗДНЫЕ ПОСТУПЛЕНИЯ ОТ ДРУГИХ БЮДЖЕТОВ БЮДЖЕТНОЙ СИСТЕМЫ РФ, КРОМЕ БЮДЖЕТОВ ГОСУДАРСТВЕННЫХ ВНЕБЮДЖЕТНЫХ ФОНДОВ</t>
  </si>
  <si>
    <t>5 1 16 90030 00 0000 140</t>
  </si>
  <si>
    <t>Дотации от других бюджетов бюджетной системы Российской Федерации</t>
  </si>
  <si>
    <t>6 1 16 90030 00 0000 140</t>
  </si>
  <si>
    <t>- Дотации на выравнивание уровня бюджетной обеспеченности</t>
  </si>
  <si>
    <t>7 1 16 90030 00 0000 140</t>
  </si>
  <si>
    <t>- дотации местным бюджетам на выравнивание уровня бюджетной обеспеченности</t>
  </si>
  <si>
    <t>8 1 16 90030 00 0000 140</t>
  </si>
  <si>
    <t>Субсидии от других бюджетов бюджетной системы Российской Федерации</t>
  </si>
  <si>
    <t>9 1 16 90030 00 0000 140</t>
  </si>
  <si>
    <t>Прочие субсидии</t>
  </si>
  <si>
    <t>10 1 16 90030 00 0000 140</t>
  </si>
  <si>
    <t xml:space="preserve">Прочие субсидии, зачисляемые в местные бюджеты </t>
  </si>
  <si>
    <t>11 1 16 90030 00 0000 140</t>
  </si>
  <si>
    <t>Субсидии местным бюджетам муниципальных образований Санкт-Петербурга на реализацию законодательства Санкт-Петербурга о социальной поддержке детей Санкт-Петербурга</t>
  </si>
  <si>
    <t>12 1 16 90030 00 0000 140</t>
  </si>
  <si>
    <t>Невыясненные поступления</t>
  </si>
  <si>
    <t>901 1 17 01030 030000 180</t>
  </si>
  <si>
    <t>901 1 17 05030 03 0000 180</t>
  </si>
  <si>
    <t>000 2 00 00000 00 0000 000</t>
  </si>
  <si>
    <t>БЕЗВОЗМЕЗДНЫЕ ПОСТУПЛЕНИЯ ОТ ДРУГИХ БЮДЖЕТОВ БЮДЖЕТНОЙ СИСТЕМЫ РОССИЙСКОЙ ФЕДЕРАЦИИ</t>
  </si>
  <si>
    <t>0002 02 00000 00 0000 000</t>
  </si>
  <si>
    <t>Субвенции бюджетам субъектов Российской Федерации и муниципальных образований</t>
  </si>
  <si>
    <t>0002 020300000 00 00 151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</si>
  <si>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</si>
  <si>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</si>
  <si>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901 2 02 03024 03 0000 151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</si>
  <si>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</si>
  <si>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901 2 02 03024 03 0100 151</t>
  </si>
  <si>
    <t>901 2 02 03024 03 0200 151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</si>
  <si>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</si>
  <si>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000 2 02 03027 00 0000 151</t>
  </si>
  <si>
    <t>901 2 02 03027 03 0000 151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</si>
  <si>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</si>
  <si>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901 2 02 03027 03 0100 151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</si>
  <si>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</si>
  <si>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901 2 02 03027 03 0200 151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</si>
  <si>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</si>
  <si>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901 2 08 0300 03 0000 180</t>
  </si>
  <si>
    <t>11.1.1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</si>
  <si>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</si>
  <si>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Члены избирательной комиссии</t>
  </si>
  <si>
    <t>Физическая культура и спорт</t>
  </si>
  <si>
    <t>1101</t>
  </si>
  <si>
    <t>1100</t>
  </si>
  <si>
    <t>Ведомственная целевая программа по созданию условий для развития на территории МО массовой физической культуры и спорта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</si>
  <si>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</si>
  <si>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</si>
  <si>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</si>
  <si>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</si>
  <si>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</si>
  <si>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</si>
  <si>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</si>
  <si>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2.3.3</t>
  </si>
  <si>
    <t>1.3</t>
  </si>
  <si>
    <t>1.3.1</t>
  </si>
  <si>
    <t>1.3.2</t>
  </si>
  <si>
    <t>2.2.2</t>
  </si>
  <si>
    <t>2.2.3</t>
  </si>
  <si>
    <t>2.2.4</t>
  </si>
  <si>
    <t>6.2</t>
  </si>
  <si>
    <t>6.2.1</t>
  </si>
  <si>
    <t>6.3</t>
  </si>
  <si>
    <t>6.3.1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</si>
  <si>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</si>
  <si>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</si>
  <si>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 возмещение  ущерба,  зачисляемые  в бюджеты внутригородских муниципальных  образований городов    федерального значения 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</si>
  <si>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</si>
  <si>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</si>
  <si>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</si>
  <si>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</si>
  <si>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000 2 02 02000 00 0000 151</t>
  </si>
  <si>
    <t>000 2 02 02999 00 0000 151</t>
  </si>
  <si>
    <t>901 2 02 02999 03 0000 151</t>
  </si>
  <si>
    <t>Субсидии бюджетам бюджетной системы Российской Федерации (межбюджетные субсидии)</t>
  </si>
  <si>
    <t xml:space="preserve">Прочие субсидии бюджетам внутригородских муниципальных образований городов федерального значения 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</si>
  <si>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</si>
  <si>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</si>
  <si>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Доходы от компенсации затрат государства</t>
  </si>
  <si>
    <t>Прочие доходы от компенсации затрат государства</t>
  </si>
  <si>
    <t>867 1 13 02993030100 130</t>
  </si>
  <si>
    <t xml:space="preserve">000 1 05 01010 01 0000 110 </t>
  </si>
  <si>
    <t>000 1 05 01020 01 0000 110</t>
  </si>
  <si>
    <t xml:space="preserve">000 1 05 02000 02 0000 110 </t>
  </si>
  <si>
    <t xml:space="preserve">000 1 05 04000 02 0000 110 </t>
  </si>
  <si>
    <t>182 1 16 06000 01 0000 140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</si>
  <si>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</si>
  <si>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806 1 16 90030 03 0100 140</t>
  </si>
  <si>
    <t>807 1 16 90030 03 0100 140</t>
  </si>
  <si>
    <t>846 1 16 90030 03 0100 140</t>
  </si>
  <si>
    <t>000 1 17 00000 00 0000 000</t>
  </si>
  <si>
    <t>000 1 17 01000 00 0000 180</t>
  </si>
  <si>
    <t>000 1 17 05000 00 0000 180</t>
  </si>
  <si>
    <t>000 2 08 0000 00 0000 180</t>
  </si>
  <si>
    <t>Перечисления из бюджетов внутригородских муниципальных образований городов федерального значения  (в бюджеты внутригородских муниципальных образований городов федерального значения) для осуществления возврата (зачета)  излишне уплаченных или излишне взысканных сумм налогов, сборов и иных платежей, а также  сумм процентов за несвоевременное осуществление такого возврата и процентов, начисленных на излишне взысканные суммы</t>
  </si>
  <si>
    <t>4.1.2</t>
  </si>
  <si>
    <t>4.1.2.1</t>
  </si>
  <si>
    <t>4.1.2.2</t>
  </si>
  <si>
    <t>2.1.3.1</t>
  </si>
  <si>
    <t>2.1.3.2</t>
  </si>
  <si>
    <t>2.1.4</t>
  </si>
  <si>
    <t>5110000000</t>
  </si>
  <si>
    <t>4280100180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</si>
  <si>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</si>
  <si>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</si>
  <si>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</si>
  <si>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</si>
  <si>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</si>
  <si>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</si>
  <si>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</si>
  <si>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</si>
  <si>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</si>
  <si>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</si>
  <si>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</si>
  <si>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0020800080</t>
  </si>
  <si>
    <t>5050100230</t>
  </si>
  <si>
    <t>4570100250</t>
  </si>
  <si>
    <t>6000100130</t>
  </si>
  <si>
    <t>6000000000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</si>
  <si>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</si>
  <si>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</si>
  <si>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</si>
  <si>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</si>
  <si>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</si>
  <si>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</si>
  <si>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</si>
  <si>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</si>
  <si>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</si>
  <si>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</si>
  <si>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</si>
  <si>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600000000</t>
  </si>
  <si>
    <t>Ведомственная целевая программа по организации и проведению физкультурно-оздоровительных мероприятий и спортивных мероприятий муниципального образования</t>
  </si>
  <si>
    <t>Ведомственная целевая программа по профилактике незаконного потребления наркотических средств и психотропных веществ, наркомании в Санкт-Петербурге</t>
  </si>
  <si>
    <t>Расходы на учреждение печатного средства массовой информации для опубликования муниципальных правовых актов, доведения до жителей муниципального образования официальной информации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</si>
  <si>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</si>
  <si>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</si>
  <si>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</si>
  <si>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</si>
  <si>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</si>
  <si>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</si>
  <si>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</si>
  <si>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</si>
  <si>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</si>
  <si>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51100G0850</t>
  </si>
  <si>
    <t>60000М1120</t>
  </si>
  <si>
    <t>60000S1120</t>
  </si>
  <si>
    <t>Расходы на благоустройство территории муниципального образования за счет субсидии из бюджета Санкт-Петербурга</t>
  </si>
  <si>
    <t>9.1.2</t>
  </si>
  <si>
    <t>1.4</t>
  </si>
  <si>
    <t>1.5</t>
  </si>
  <si>
    <t>1.6</t>
  </si>
  <si>
    <t>1.7</t>
  </si>
  <si>
    <t>1.8</t>
  </si>
  <si>
    <t>1.8.1</t>
  </si>
  <si>
    <t>1.8.3</t>
  </si>
  <si>
    <t>1.8.4</t>
  </si>
  <si>
    <t>3.1.2</t>
  </si>
  <si>
    <t>3.1.2.1</t>
  </si>
  <si>
    <t>3.1.2.2</t>
  </si>
  <si>
    <t>5.2</t>
  </si>
  <si>
    <t>5.2.1</t>
  </si>
  <si>
    <t>5.3</t>
  </si>
  <si>
    <t>5.3.1</t>
  </si>
  <si>
    <t>8.1.2</t>
  </si>
  <si>
    <t>000 1 13 02990000000 130</t>
  </si>
  <si>
    <t>Приложение № 5</t>
  </si>
  <si>
    <t>источники внутреннего финансирования, из них</t>
  </si>
  <si>
    <t xml:space="preserve">Изменение остатков средств на счетах по учету средств бюджета </t>
  </si>
  <si>
    <t>000 010 50000 00 0000 000</t>
  </si>
  <si>
    <t>Увеличение остатков средств бюджетов</t>
  </si>
  <si>
    <t>000 0 10 50000 00 0000 500</t>
  </si>
  <si>
    <t>Увеличение прочих остатков средств бюджетов</t>
  </si>
  <si>
    <t>000 0 10 50200 00 0000 500</t>
  </si>
  <si>
    <t>Увеличение прочих остатков  денежных средств бюджетов</t>
  </si>
  <si>
    <t>000 0 10 50201 00 0000 510</t>
  </si>
  <si>
    <t>Увеличение  прочих остатков  денежных средств  бюджетов внутригородских муниципальных образований Санкт-Петербурга</t>
  </si>
  <si>
    <t>901 0 10 50201 03 0000 510</t>
  </si>
  <si>
    <t>Уменьшение остатков средств бюджетов</t>
  </si>
  <si>
    <t>000 0 10 50000 00 0000 600</t>
  </si>
  <si>
    <t>Уменьшение прочих остатков средств бюджетов</t>
  </si>
  <si>
    <t>000 0 10 50200 00 0000 600</t>
  </si>
  <si>
    <t>Уменьшение прочих остатков денежных средств бюджетов</t>
  </si>
  <si>
    <t>000 0 10 50201 00 0000 610</t>
  </si>
  <si>
    <t>Уменьшение  прочих остатков  денежных средств  бюджетов внутригородских муниципальных образований Санкт-Петербурга</t>
  </si>
  <si>
    <t>901 0 10 50201 03 0000 610</t>
  </si>
  <si>
    <t>Приложение № 1</t>
  </si>
  <si>
    <t>муниципального образования муниципальный округ Коломна</t>
  </si>
  <si>
    <t>Доходы бюджета</t>
  </si>
  <si>
    <t xml:space="preserve"> муниципального образования муниципальный округ Коломна</t>
  </si>
  <si>
    <t>Сумма                   (тыс. руб.)</t>
  </si>
  <si>
    <t>Сумма                (тыс. руб.)</t>
  </si>
  <si>
    <t>Код главного распоря-дителя бюджетных средств</t>
  </si>
  <si>
    <t>Утверждено на год                     (тыс. руб.)</t>
  </si>
  <si>
    <t>Утверждено на год                                              (тыс. руб.)</t>
  </si>
  <si>
    <r>
      <t xml:space="preserve">ИСТОЧНИКИ, </t>
    </r>
    <r>
      <rPr>
        <sz val="12"/>
        <rFont val="Times New Roman"/>
        <family val="1"/>
      </rPr>
      <t>в т.ч.</t>
    </r>
  </si>
  <si>
    <t>по кодам классификации доходов бюджетов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</si>
  <si>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</si>
  <si>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</si>
  <si>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</si>
  <si>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_________________ О.Е. Столяров</t>
  </si>
  <si>
    <t>Ведомственная структура расходов бюджета</t>
  </si>
  <si>
    <t xml:space="preserve">на 2017 год </t>
  </si>
  <si>
    <t>Приложение № 3</t>
  </si>
  <si>
    <t>на 2017 год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</si>
  <si>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</si>
  <si>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Распределение бюджетных ассигнований бюджета</t>
  </si>
  <si>
    <t xml:space="preserve">по разделам, подразделам, целевым статьям, </t>
  </si>
  <si>
    <t>группам и подгруппам видов расходов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</si>
  <si>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</si>
  <si>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Молодежная политика</t>
  </si>
  <si>
    <t xml:space="preserve">Организация местных и участие в организации и проведении городских праздничных и иных зрелищных мероприятий </t>
  </si>
  <si>
    <t>Ведомственная целевая программа по организации и проведению досуговых и других мероприятий для жителей муниципального образования</t>
  </si>
  <si>
    <t>6.3.2</t>
  </si>
  <si>
    <t>4310300450</t>
  </si>
  <si>
    <t>Ведомственная целевая программа проведения досуговых и других мероприятий для жителей муниципального образования</t>
  </si>
  <si>
    <t xml:space="preserve">Ведомственная целевая программа по проведению работ по военно-патриотическому воспитанию граждан </t>
  </si>
  <si>
    <t>5.3.2</t>
  </si>
  <si>
    <t>от 05.12.2016г. № 86/51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</si>
</sst>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#,##0.0"/>
    <numFmt numFmtId="167" formatCode="0.0"/>
    <numFmt numFmtId="168" formatCode="#,##0.0_р_."/>
    <numFmt numFmtId="169" formatCode="0.0000"/>
    <numFmt numFmtId="170" formatCode="0.0;[Red]0.0"/>
    <numFmt numFmtId="171" formatCode="0.0%"/>
    <numFmt numFmtId="172" formatCode="#,##0&quot;р.&quot;"/>
    <numFmt numFmtId="173" formatCode="#,##0_ ;[Red]\-#,##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4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0" fillId="0" borderId="1" xfId="19" applyFont="1" applyFill="1" applyBorder="1" applyAlignment="1">
      <alignment horizontal="left" wrapText="1"/>
      <protection/>
    </xf>
    <xf numFmtId="49" fontId="11" fillId="0" borderId="1" xfId="19" applyNumberFormat="1" applyFont="1" applyFill="1" applyBorder="1" applyAlignment="1">
      <alignment horizontal="center" vertical="center" wrapText="1"/>
      <protection/>
    </xf>
    <xf numFmtId="0" fontId="12" fillId="0" borderId="1" xfId="19" applyFont="1" applyFill="1" applyBorder="1" applyAlignment="1">
      <alignment horizontal="left" wrapText="1"/>
      <protection/>
    </xf>
    <xf numFmtId="0" fontId="11" fillId="0" borderId="1" xfId="19" applyFont="1" applyFill="1" applyBorder="1" applyAlignment="1">
      <alignment horizontal="center" vertical="center" wrapText="1"/>
      <protection/>
    </xf>
    <xf numFmtId="0" fontId="13" fillId="0" borderId="1" xfId="19" applyFont="1" applyFill="1" applyBorder="1" applyAlignment="1">
      <alignment horizontal="left" wrapText="1"/>
      <protection/>
    </xf>
    <xf numFmtId="1" fontId="11" fillId="0" borderId="1" xfId="19" applyNumberFormat="1" applyFont="1" applyFill="1" applyBorder="1" applyAlignment="1">
      <alignment horizontal="center" vertical="center" wrapText="1"/>
      <protection/>
    </xf>
    <xf numFmtId="0" fontId="13" fillId="0" borderId="1" xfId="19" applyFont="1" applyFill="1" applyBorder="1" applyAlignment="1">
      <alignment horizontal="left" vertical="center" wrapText="1"/>
      <protection/>
    </xf>
    <xf numFmtId="0" fontId="9" fillId="2" borderId="1" xfId="0" applyFont="1" applyFill="1" applyBorder="1" applyAlignment="1">
      <alignment/>
    </xf>
    <xf numFmtId="0" fontId="9" fillId="2" borderId="0" xfId="0" applyFont="1" applyFill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justify"/>
    </xf>
    <xf numFmtId="0" fontId="12" fillId="0" borderId="1" xfId="0" applyFont="1" applyBorder="1" applyAlignment="1">
      <alignment horizontal="left" vertical="center" wrapText="1"/>
    </xf>
    <xf numFmtId="0" fontId="9" fillId="0" borderId="0" xfId="20" applyFont="1" applyAlignment="1">
      <alignment/>
      <protection/>
    </xf>
    <xf numFmtId="0" fontId="9" fillId="0" borderId="0" xfId="19" applyFont="1">
      <alignment/>
      <protection/>
    </xf>
    <xf numFmtId="0" fontId="14" fillId="0" borderId="0" xfId="19" applyFont="1">
      <alignment/>
      <protection/>
    </xf>
    <xf numFmtId="0" fontId="9" fillId="0" borderId="0" xfId="20" applyFont="1">
      <alignment/>
      <protection/>
    </xf>
    <xf numFmtId="0" fontId="15" fillId="0" borderId="0" xfId="20" applyFont="1">
      <alignment/>
      <protection/>
    </xf>
    <xf numFmtId="0" fontId="9" fillId="0" borderId="0" xfId="19" applyFont="1" applyAlignment="1">
      <alignment horizontal="center" vertical="center" wrapText="1"/>
      <protection/>
    </xf>
    <xf numFmtId="0" fontId="14" fillId="0" borderId="1" xfId="19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49" fontId="17" fillId="0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quotePrefix="1">
      <alignment horizontal="left" vertical="top" wrapText="1"/>
    </xf>
    <xf numFmtId="0" fontId="12" fillId="0" borderId="1" xfId="19" applyFont="1" applyBorder="1">
      <alignment/>
      <protection/>
    </xf>
    <xf numFmtId="0" fontId="14" fillId="0" borderId="1" xfId="19" applyFont="1" applyBorder="1">
      <alignment/>
      <protection/>
    </xf>
    <xf numFmtId="1" fontId="14" fillId="0" borderId="0" xfId="19" applyNumberFormat="1" applyFont="1">
      <alignment/>
      <protection/>
    </xf>
    <xf numFmtId="0" fontId="13" fillId="0" borderId="1" xfId="0" applyFont="1" applyBorder="1" applyAlignment="1">
      <alignment/>
    </xf>
    <xf numFmtId="0" fontId="18" fillId="0" borderId="0" xfId="18" applyNumberFormat="1" applyFont="1" applyBorder="1" applyAlignment="1">
      <alignment horizontal="center" vertical="center" wrapText="1"/>
      <protection/>
    </xf>
    <xf numFmtId="0" fontId="9" fillId="0" borderId="0" xfId="18" applyNumberFormat="1" applyFont="1" applyBorder="1" applyAlignment="1">
      <alignment horizontal="left" vertical="center" wrapText="1"/>
      <protection/>
    </xf>
    <xf numFmtId="0" fontId="9" fillId="0" borderId="0" xfId="18" applyFont="1">
      <alignment/>
      <protection/>
    </xf>
    <xf numFmtId="0" fontId="9" fillId="0" borderId="0" xfId="18" applyFont="1" applyAlignment="1">
      <alignment vertical="center" wrapText="1"/>
      <protection/>
    </xf>
    <xf numFmtId="0" fontId="9" fillId="0" borderId="0" xfId="18" applyFont="1" applyAlignment="1">
      <alignment horizontal="center"/>
      <protection/>
    </xf>
    <xf numFmtId="0" fontId="9" fillId="0" borderId="0" xfId="18" applyNumberFormat="1" applyFont="1" applyBorder="1" applyAlignment="1">
      <alignment horizontal="center" vertical="center" wrapText="1"/>
      <protection/>
    </xf>
    <xf numFmtId="49" fontId="14" fillId="0" borderId="1" xfId="18" applyNumberFormat="1" applyFont="1" applyBorder="1" applyAlignment="1">
      <alignment horizontal="center" vertical="center" wrapText="1" shrinkToFit="1"/>
      <protection/>
    </xf>
    <xf numFmtId="49" fontId="14" fillId="0" borderId="1" xfId="18" applyNumberFormat="1" applyFont="1" applyBorder="1" applyAlignment="1">
      <alignment horizontal="center" vertical="center" wrapText="1"/>
      <protection/>
    </xf>
    <xf numFmtId="0" fontId="14" fillId="0" borderId="1" xfId="18" applyFont="1" applyBorder="1" applyAlignment="1">
      <alignment horizontal="center" vertical="center" wrapText="1"/>
      <protection/>
    </xf>
    <xf numFmtId="49" fontId="18" fillId="0" borderId="1" xfId="18" applyNumberFormat="1" applyFont="1" applyBorder="1" applyAlignment="1">
      <alignment horizontal="center" vertical="center" wrapText="1"/>
      <protection/>
    </xf>
    <xf numFmtId="49" fontId="18" fillId="0" borderId="1" xfId="18" applyNumberFormat="1" applyFont="1" applyFill="1" applyBorder="1" applyAlignment="1">
      <alignment horizontal="center" vertical="center" wrapText="1" shrinkToFit="1"/>
      <protection/>
    </xf>
    <xf numFmtId="49" fontId="18" fillId="0" borderId="1" xfId="18" applyNumberFormat="1" applyFont="1" applyFill="1" applyBorder="1" applyAlignment="1">
      <alignment horizontal="center" vertical="center" wrapText="1"/>
      <protection/>
    </xf>
    <xf numFmtId="49" fontId="18" fillId="0" borderId="1" xfId="18" applyNumberFormat="1" applyFont="1" applyFill="1" applyBorder="1" applyAlignment="1">
      <alignment horizontal="left" vertical="center" wrapText="1"/>
      <protection/>
    </xf>
    <xf numFmtId="49" fontId="18" fillId="0" borderId="1" xfId="18" applyNumberFormat="1" applyFont="1" applyFill="1" applyBorder="1" applyAlignment="1">
      <alignment horizontal="center" vertical="center"/>
      <protection/>
    </xf>
    <xf numFmtId="49" fontId="18" fillId="0" borderId="1" xfId="18" applyNumberFormat="1" applyFont="1" applyFill="1" applyBorder="1" applyAlignment="1">
      <alignment horizontal="centerContinuous" vertical="center" wrapText="1"/>
      <protection/>
    </xf>
    <xf numFmtId="49" fontId="9" fillId="0" borderId="1" xfId="18" applyNumberFormat="1" applyFont="1" applyFill="1" applyBorder="1" applyAlignment="1">
      <alignment horizontal="center" vertical="center" wrapText="1"/>
      <protection/>
    </xf>
    <xf numFmtId="49" fontId="18" fillId="0" borderId="1" xfId="18" applyNumberFormat="1" applyFont="1" applyFill="1" applyBorder="1">
      <alignment/>
      <protection/>
    </xf>
    <xf numFmtId="49" fontId="9" fillId="0" borderId="1" xfId="18" applyNumberFormat="1" applyFont="1" applyFill="1" applyBorder="1" applyAlignment="1">
      <alignment vertical="center" wrapText="1"/>
      <protection/>
    </xf>
    <xf numFmtId="49" fontId="9" fillId="0" borderId="1" xfId="18" applyNumberFormat="1" applyFont="1" applyFill="1" applyBorder="1" applyAlignment="1">
      <alignment horizontal="center" vertical="center"/>
      <protection/>
    </xf>
    <xf numFmtId="49" fontId="9" fillId="0" borderId="1" xfId="18" applyNumberFormat="1" applyFont="1" applyBorder="1" applyAlignment="1">
      <alignment vertical="center" wrapText="1"/>
      <protection/>
    </xf>
    <xf numFmtId="0" fontId="9" fillId="0" borderId="1" xfId="0" applyFont="1" applyFill="1" applyBorder="1" applyAlignment="1">
      <alignment vertical="top" wrapText="1"/>
    </xf>
    <xf numFmtId="49" fontId="9" fillId="0" borderId="1" xfId="18" applyNumberFormat="1" applyFont="1" applyFill="1" applyBorder="1" applyAlignment="1">
      <alignment vertical="justify" wrapText="1"/>
      <protection/>
    </xf>
    <xf numFmtId="49" fontId="19" fillId="0" borderId="1" xfId="18" applyNumberFormat="1" applyFont="1" applyFill="1" applyBorder="1" applyAlignment="1">
      <alignment horizontal="left" vertical="center" wrapText="1"/>
      <protection/>
    </xf>
    <xf numFmtId="49" fontId="9" fillId="0" borderId="1" xfId="18" applyNumberFormat="1" applyFont="1" applyBorder="1" applyAlignment="1">
      <alignment horizontal="center" vertical="center" wrapText="1"/>
      <protection/>
    </xf>
    <xf numFmtId="49" fontId="9" fillId="0" borderId="1" xfId="18" applyNumberFormat="1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49" fontId="9" fillId="0" borderId="2" xfId="18" applyNumberFormat="1" applyFont="1" applyFill="1" applyBorder="1" applyAlignment="1">
      <alignment horizontal="center" vertical="center" wrapText="1"/>
      <protection/>
    </xf>
    <xf numFmtId="49" fontId="9" fillId="0" borderId="3" xfId="18" applyNumberFormat="1" applyFont="1" applyFill="1" applyBorder="1" applyAlignment="1">
      <alignment horizontal="center" vertical="center" wrapText="1"/>
      <protection/>
    </xf>
    <xf numFmtId="49" fontId="18" fillId="0" borderId="1" xfId="18" applyNumberFormat="1" applyFont="1" applyBorder="1" applyAlignment="1">
      <alignment horizontal="center" vertical="center"/>
      <protection/>
    </xf>
    <xf numFmtId="0" fontId="9" fillId="0" borderId="1" xfId="18" applyFont="1" applyBorder="1">
      <alignment/>
      <protection/>
    </xf>
    <xf numFmtId="49" fontId="9" fillId="0" borderId="1" xfId="18" applyNumberFormat="1" applyFont="1" applyBorder="1" applyAlignment="1">
      <alignment horizontal="center" vertical="center"/>
      <protection/>
    </xf>
    <xf numFmtId="49" fontId="18" fillId="0" borderId="1" xfId="18" applyNumberFormat="1" applyFont="1" applyFill="1" applyBorder="1" applyAlignment="1">
      <alignment vertical="center" wrapText="1"/>
      <protection/>
    </xf>
    <xf numFmtId="49" fontId="9" fillId="0" borderId="1" xfId="18" applyNumberFormat="1" applyFont="1" applyFill="1" applyBorder="1" applyAlignment="1">
      <alignment horizontal="centerContinuous" vertical="center" wrapText="1"/>
      <protection/>
    </xf>
    <xf numFmtId="49" fontId="9" fillId="0" borderId="1" xfId="18" applyNumberFormat="1" applyFont="1" applyBorder="1" applyAlignment="1">
      <alignment horizontal="left" vertical="center" wrapText="1"/>
      <protection/>
    </xf>
    <xf numFmtId="49" fontId="20" fillId="0" borderId="1" xfId="18" applyNumberFormat="1" applyFont="1" applyFill="1" applyBorder="1" applyAlignment="1">
      <alignment vertical="center" wrapText="1"/>
      <protection/>
    </xf>
    <xf numFmtId="0" fontId="9" fillId="0" borderId="1" xfId="0" applyFont="1" applyBorder="1" applyAlignment="1">
      <alignment horizontal="left" vertical="center" wrapText="1"/>
    </xf>
    <xf numFmtId="49" fontId="21" fillId="0" borderId="1" xfId="18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left" vertical="center" wrapText="1" readingOrder="1"/>
    </xf>
    <xf numFmtId="0" fontId="9" fillId="0" borderId="1" xfId="0" applyFont="1" applyBorder="1" applyAlignment="1">
      <alignment vertical="justify" wrapText="1"/>
    </xf>
    <xf numFmtId="0" fontId="18" fillId="0" borderId="0" xfId="0" applyFont="1" applyAlignment="1">
      <alignment horizontal="left" vertical="center" wrapText="1"/>
    </xf>
    <xf numFmtId="49" fontId="18" fillId="0" borderId="1" xfId="18" applyNumberFormat="1" applyFont="1" applyBorder="1" applyAlignment="1">
      <alignment horizontal="center"/>
      <protection/>
    </xf>
    <xf numFmtId="49" fontId="9" fillId="0" borderId="1" xfId="18" applyNumberFormat="1" applyFont="1" applyBorder="1" applyAlignment="1">
      <alignment horizontal="center"/>
      <protection/>
    </xf>
    <xf numFmtId="49" fontId="9" fillId="0" borderId="4" xfId="18" applyNumberFormat="1" applyFont="1" applyFill="1" applyBorder="1" applyAlignment="1">
      <alignment vertical="center" wrapText="1"/>
      <protection/>
    </xf>
    <xf numFmtId="49" fontId="9" fillId="0" borderId="5" xfId="18" applyNumberFormat="1" applyFont="1" applyBorder="1" applyAlignment="1">
      <alignment vertical="center" wrapText="1"/>
      <protection/>
    </xf>
    <xf numFmtId="0" fontId="9" fillId="0" borderId="1" xfId="0" applyFont="1" applyBorder="1" applyAlignment="1">
      <alignment vertical="top" wrapText="1"/>
    </xf>
    <xf numFmtId="49" fontId="18" fillId="0" borderId="5" xfId="18" applyNumberFormat="1" applyFont="1" applyFill="1" applyBorder="1" applyAlignment="1">
      <alignment horizontal="left" vertical="center" wrapText="1"/>
      <protection/>
    </xf>
    <xf numFmtId="49" fontId="9" fillId="0" borderId="1" xfId="18" applyNumberFormat="1" applyFont="1" applyFill="1" applyBorder="1" applyAlignment="1">
      <alignment horizontal="left" vertical="justify" wrapText="1"/>
      <protection/>
    </xf>
    <xf numFmtId="49" fontId="18" fillId="0" borderId="4" xfId="18" applyNumberFormat="1" applyFont="1" applyFill="1" applyBorder="1" applyAlignment="1">
      <alignment vertical="center" wrapText="1"/>
      <protection/>
    </xf>
    <xf numFmtId="49" fontId="9" fillId="0" borderId="1" xfId="18" applyNumberFormat="1" applyFont="1" applyFill="1" applyBorder="1">
      <alignment/>
      <protection/>
    </xf>
    <xf numFmtId="0" fontId="18" fillId="0" borderId="1" xfId="18" applyFont="1" applyBorder="1" applyAlignment="1">
      <alignment horizontal="center" vertical="center" wrapText="1"/>
      <protection/>
    </xf>
    <xf numFmtId="49" fontId="18" fillId="0" borderId="5" xfId="18" applyNumberFormat="1" applyFont="1" applyBorder="1" applyAlignment="1">
      <alignment vertical="center" wrapText="1"/>
      <protection/>
    </xf>
    <xf numFmtId="0" fontId="18" fillId="0" borderId="1" xfId="18" applyFont="1" applyBorder="1" applyAlignment="1">
      <alignment horizontal="center"/>
      <protection/>
    </xf>
    <xf numFmtId="49" fontId="22" fillId="0" borderId="1" xfId="18" applyNumberFormat="1" applyFont="1" applyBorder="1" applyAlignment="1">
      <alignment vertical="center" wrapText="1"/>
      <protection/>
    </xf>
    <xf numFmtId="49" fontId="18" fillId="0" borderId="1" xfId="18" applyNumberFormat="1" applyFont="1" applyBorder="1" applyAlignment="1">
      <alignment vertical="center" wrapText="1"/>
      <protection/>
    </xf>
    <xf numFmtId="49" fontId="18" fillId="0" borderId="6" xfId="18" applyNumberFormat="1" applyFont="1" applyFill="1" applyBorder="1" applyAlignment="1">
      <alignment horizontal="center" vertical="center" wrapText="1"/>
      <protection/>
    </xf>
    <xf numFmtId="49" fontId="9" fillId="0" borderId="7" xfId="18" applyNumberFormat="1" applyFont="1" applyFill="1" applyBorder="1" applyAlignment="1">
      <alignment horizontal="center" vertical="center" wrapText="1"/>
      <protection/>
    </xf>
    <xf numFmtId="49" fontId="9" fillId="0" borderId="6" xfId="18" applyNumberFormat="1" applyFont="1" applyFill="1" applyBorder="1" applyAlignment="1">
      <alignment horizontal="center" vertical="center"/>
      <protection/>
    </xf>
    <xf numFmtId="49" fontId="9" fillId="0" borderId="6" xfId="18" applyNumberFormat="1" applyFont="1" applyFill="1" applyBorder="1">
      <alignment/>
      <protection/>
    </xf>
    <xf numFmtId="49" fontId="9" fillId="0" borderId="0" xfId="18" applyNumberFormat="1" applyFont="1" applyBorder="1" applyAlignment="1">
      <alignment horizontal="center" vertical="center" wrapText="1"/>
      <protection/>
    </xf>
    <xf numFmtId="49" fontId="18" fillId="0" borderId="0" xfId="18" applyNumberFormat="1" applyFont="1" applyBorder="1" applyAlignment="1">
      <alignment horizontal="center" vertical="center" wrapText="1"/>
      <protection/>
    </xf>
    <xf numFmtId="49" fontId="9" fillId="0" borderId="0" xfId="18" applyNumberFormat="1" applyFont="1" applyBorder="1" applyAlignment="1">
      <alignment horizontal="center" vertical="center"/>
      <protection/>
    </xf>
    <xf numFmtId="49" fontId="9" fillId="0" borderId="0" xfId="18" applyNumberFormat="1" applyFont="1" applyBorder="1">
      <alignment/>
      <protection/>
    </xf>
    <xf numFmtId="49" fontId="9" fillId="0" borderId="0" xfId="18" applyNumberFormat="1" applyFont="1" applyAlignment="1">
      <alignment horizontal="center" vertical="center"/>
      <protection/>
    </xf>
    <xf numFmtId="49" fontId="9" fillId="0" borderId="0" xfId="18" applyNumberFormat="1" applyFont="1">
      <alignment/>
      <protection/>
    </xf>
    <xf numFmtId="0" fontId="13" fillId="0" borderId="0" xfId="19" applyFont="1" applyAlignment="1">
      <alignment horizontal="center" vertical="center" wrapText="1"/>
      <protection/>
    </xf>
    <xf numFmtId="0" fontId="14" fillId="0" borderId="0" xfId="19" applyFont="1" applyAlignment="1">
      <alignment vertical="center" wrapText="1"/>
      <protection/>
    </xf>
    <xf numFmtId="1" fontId="15" fillId="0" borderId="1" xfId="19" applyNumberFormat="1" applyFont="1" applyBorder="1" applyAlignment="1">
      <alignment horizontal="center" vertical="center"/>
      <protection/>
    </xf>
    <xf numFmtId="1" fontId="14" fillId="0" borderId="1" xfId="19" applyNumberFormat="1" applyFont="1" applyBorder="1" applyAlignment="1">
      <alignment horizontal="center" vertical="center"/>
      <protection/>
    </xf>
    <xf numFmtId="0" fontId="9" fillId="0" borderId="0" xfId="18" applyFont="1" applyAlignment="1">
      <alignment horizontal="right"/>
      <protection/>
    </xf>
    <xf numFmtId="0" fontId="9" fillId="0" borderId="1" xfId="0" applyFont="1" applyBorder="1" applyAlignment="1">
      <alignment horizontal="left" vertical="center" wrapText="1" readingOrder="1"/>
    </xf>
    <xf numFmtId="0" fontId="18" fillId="0" borderId="1" xfId="0" applyFont="1" applyBorder="1" applyAlignment="1">
      <alignment horizontal="left" vertical="center" wrapText="1"/>
    </xf>
    <xf numFmtId="0" fontId="15" fillId="0" borderId="0" xfId="19" applyFont="1" applyBorder="1" applyAlignment="1">
      <alignment horizontal="center" vertical="center" wrapText="1"/>
      <protection/>
    </xf>
    <xf numFmtId="49" fontId="14" fillId="0" borderId="1" xfId="18" applyNumberFormat="1" applyFont="1" applyBorder="1" applyAlignment="1">
      <alignment horizontal="center" vertical="center" shrinkToFit="1"/>
      <protection/>
    </xf>
    <xf numFmtId="0" fontId="14" fillId="0" borderId="0" xfId="0" applyFont="1" applyAlignment="1">
      <alignment/>
    </xf>
    <xf numFmtId="49" fontId="13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19" applyFont="1">
      <alignment/>
      <protection/>
    </xf>
    <xf numFmtId="0" fontId="23" fillId="0" borderId="0" xfId="0" applyFont="1" applyAlignment="1">
      <alignment/>
    </xf>
    <xf numFmtId="4" fontId="9" fillId="0" borderId="0" xfId="19" applyNumberFormat="1" applyFont="1" applyAlignment="1">
      <alignment horizontal="right"/>
      <protection/>
    </xf>
    <xf numFmtId="4" fontId="14" fillId="0" borderId="0" xfId="19" applyNumberFormat="1" applyFont="1" applyAlignment="1">
      <alignment horizontal="right"/>
      <protection/>
    </xf>
    <xf numFmtId="4" fontId="13" fillId="0" borderId="0" xfId="19" applyNumberFormat="1" applyFont="1" applyAlignment="1">
      <alignment horizontal="right" vertical="center" wrapText="1"/>
      <protection/>
    </xf>
    <xf numFmtId="4" fontId="18" fillId="0" borderId="1" xfId="19" applyNumberFormat="1" applyFont="1" applyBorder="1" applyAlignment="1">
      <alignment horizontal="right" vertical="center"/>
      <protection/>
    </xf>
    <xf numFmtId="4" fontId="9" fillId="0" borderId="1" xfId="19" applyNumberFormat="1" applyFont="1" applyBorder="1" applyAlignment="1">
      <alignment horizontal="right" vertical="center"/>
      <protection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2" borderId="1" xfId="19" applyNumberFormat="1" applyFont="1" applyFill="1" applyBorder="1" applyAlignment="1">
      <alignment horizontal="right" vertical="center"/>
      <protection/>
    </xf>
    <xf numFmtId="4" fontId="14" fillId="0" borderId="1" xfId="19" applyNumberFormat="1" applyFont="1" applyBorder="1" applyAlignment="1">
      <alignment horizontal="center" vertical="center" wrapText="1"/>
      <protection/>
    </xf>
    <xf numFmtId="4" fontId="9" fillId="0" borderId="0" xfId="18" applyNumberFormat="1" applyFont="1" applyAlignment="1">
      <alignment horizontal="right"/>
      <protection/>
    </xf>
    <xf numFmtId="4" fontId="18" fillId="0" borderId="1" xfId="18" applyNumberFormat="1" applyFont="1" applyFill="1" applyBorder="1" applyAlignment="1">
      <alignment horizontal="right" vertical="center" wrapText="1"/>
      <protection/>
    </xf>
    <xf numFmtId="4" fontId="18" fillId="0" borderId="1" xfId="18" applyNumberFormat="1" applyFont="1" applyFill="1" applyBorder="1" applyAlignment="1">
      <alignment horizontal="right" vertical="center"/>
      <protection/>
    </xf>
    <xf numFmtId="4" fontId="9" fillId="0" borderId="1" xfId="18" applyNumberFormat="1" applyFont="1" applyFill="1" applyBorder="1" applyAlignment="1">
      <alignment horizontal="right" vertical="center"/>
      <protection/>
    </xf>
    <xf numFmtId="4" fontId="9" fillId="0" borderId="1" xfId="18" applyNumberFormat="1" applyFont="1" applyBorder="1" applyAlignment="1">
      <alignment horizontal="right" vertical="center"/>
      <protection/>
    </xf>
    <xf numFmtId="4" fontId="9" fillId="0" borderId="3" xfId="18" applyNumberFormat="1" applyFont="1" applyFill="1" applyBorder="1" applyAlignment="1">
      <alignment horizontal="right" vertical="center"/>
      <protection/>
    </xf>
    <xf numFmtId="4" fontId="18" fillId="0" borderId="1" xfId="18" applyNumberFormat="1" applyFont="1" applyBorder="1" applyAlignment="1">
      <alignment horizontal="right" vertical="center"/>
      <protection/>
    </xf>
    <xf numFmtId="4" fontId="18" fillId="0" borderId="8" xfId="18" applyNumberFormat="1" applyFont="1" applyFill="1" applyBorder="1" applyAlignment="1">
      <alignment horizontal="right" vertical="center"/>
      <protection/>
    </xf>
    <xf numFmtId="4" fontId="18" fillId="0" borderId="0" xfId="18" applyNumberFormat="1" applyFont="1" applyBorder="1" applyAlignment="1">
      <alignment horizontal="right" vertical="center"/>
      <protection/>
    </xf>
    <xf numFmtId="4" fontId="9" fillId="0" borderId="0" xfId="18" applyNumberFormat="1" applyFont="1" applyAlignment="1">
      <alignment horizontal="right" vertical="center"/>
      <protection/>
    </xf>
    <xf numFmtId="4" fontId="14" fillId="0" borderId="1" xfId="18" applyNumberFormat="1" applyFont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4" fontId="18" fillId="0" borderId="1" xfId="18" applyNumberFormat="1" applyFont="1" applyFill="1" applyBorder="1" applyAlignment="1">
      <alignment vertical="center"/>
      <protection/>
    </xf>
    <xf numFmtId="4" fontId="9" fillId="0" borderId="1" xfId="18" applyNumberFormat="1" applyFont="1" applyFill="1" applyBorder="1" applyAlignment="1">
      <alignment vertical="center"/>
      <protection/>
    </xf>
    <xf numFmtId="4" fontId="9" fillId="0" borderId="0" xfId="18" applyNumberFormat="1" applyFont="1" applyAlignment="1">
      <alignment/>
      <protection/>
    </xf>
    <xf numFmtId="4" fontId="18" fillId="0" borderId="0" xfId="18" applyNumberFormat="1" applyFont="1" applyBorder="1" applyAlignment="1">
      <alignment vertical="center" wrapText="1"/>
      <protection/>
    </xf>
    <xf numFmtId="4" fontId="18" fillId="0" borderId="1" xfId="18" applyNumberFormat="1" applyFont="1" applyFill="1" applyBorder="1" applyAlignment="1">
      <alignment vertical="center" wrapText="1"/>
      <protection/>
    </xf>
    <xf numFmtId="4" fontId="18" fillId="0" borderId="1" xfId="18" applyNumberFormat="1" applyFont="1" applyBorder="1" applyAlignment="1">
      <alignment vertical="center"/>
      <protection/>
    </xf>
    <xf numFmtId="4" fontId="9" fillId="0" borderId="1" xfId="18" applyNumberFormat="1" applyFont="1" applyBorder="1" applyAlignment="1">
      <alignment vertical="center"/>
      <protection/>
    </xf>
    <xf numFmtId="4" fontId="18" fillId="0" borderId="0" xfId="18" applyNumberFormat="1" applyFont="1" applyBorder="1" applyAlignment="1">
      <alignment vertical="center"/>
      <protection/>
    </xf>
    <xf numFmtId="4" fontId="9" fillId="0" borderId="0" xfId="18" applyNumberFormat="1" applyFont="1" applyAlignment="1">
      <alignment vertical="center"/>
      <protection/>
    </xf>
    <xf numFmtId="4" fontId="12" fillId="0" borderId="1" xfId="19" applyNumberFormat="1" applyFont="1" applyBorder="1" applyAlignment="1">
      <alignment horizontal="right" vertical="center"/>
      <protection/>
    </xf>
    <xf numFmtId="0" fontId="9" fillId="0" borderId="1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4" fontId="18" fillId="0" borderId="3" xfId="18" applyNumberFormat="1" applyFont="1" applyFill="1" applyBorder="1" applyAlignment="1">
      <alignment horizontal="right" vertical="center"/>
      <protection/>
    </xf>
    <xf numFmtId="0" fontId="9" fillId="0" borderId="0" xfId="20" applyFont="1" applyFill="1">
      <alignment/>
      <protection/>
    </xf>
    <xf numFmtId="0" fontId="16" fillId="0" borderId="0" xfId="19" applyFont="1" applyAlignment="1">
      <alignment horizontal="center" vertical="center" wrapText="1"/>
      <protection/>
    </xf>
    <xf numFmtId="0" fontId="16" fillId="0" borderId="0" xfId="18" applyNumberFormat="1" applyFont="1" applyBorder="1" applyAlignment="1">
      <alignment horizontal="center" vertical="center" wrapText="1"/>
      <protection/>
    </xf>
    <xf numFmtId="0" fontId="9" fillId="0" borderId="0" xfId="18" applyNumberFormat="1" applyFont="1" applyBorder="1" applyAlignment="1">
      <alignment horizontal="center" vertical="center" wrapText="1"/>
      <protection/>
    </xf>
    <xf numFmtId="0" fontId="9" fillId="0" borderId="0" xfId="18" applyFont="1" applyAlignment="1">
      <alignment horizontal="left" vertical="center" wrapText="1" indent="8"/>
      <protection/>
    </xf>
    <xf numFmtId="0" fontId="9" fillId="0" borderId="0" xfId="18" applyFont="1" applyBorder="1" applyAlignment="1">
      <alignment horizontal="left" wrapText="1" indent="8"/>
      <protection/>
    </xf>
    <xf numFmtId="0" fontId="9" fillId="0" borderId="0" xfId="18" applyFont="1" applyAlignment="1">
      <alignment horizontal="left" indent="8"/>
      <protection/>
    </xf>
    <xf numFmtId="0" fontId="9" fillId="0" borderId="0" xfId="18" applyFont="1" applyFill="1" applyAlignment="1">
      <alignment horizontal="left" indent="8"/>
      <protection/>
    </xf>
    <xf numFmtId="0" fontId="9" fillId="0" borderId="0" xfId="18" applyFont="1" applyAlignment="1">
      <alignment vertical="center" wrapText="1"/>
      <protection/>
    </xf>
    <xf numFmtId="0" fontId="13" fillId="0" borderId="0" xfId="0" applyFont="1" applyAlignment="1">
      <alignment wrapText="1"/>
    </xf>
    <xf numFmtId="0" fontId="9" fillId="0" borderId="0" xfId="20" applyFont="1" applyAlignment="1">
      <alignment horizontal="left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ведомств" xfId="18"/>
    <cellStyle name="Обычный_Доходы" xfId="19"/>
    <cellStyle name="Обычный_Лист1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abSelected="1" view="pageBreakPreview" zoomScaleSheetLayoutView="100" workbookViewId="0" topLeftCell="A1">
      <selection activeCell="B6" sqref="B6"/>
    </sheetView>
  </sheetViews>
  <sheetFormatPr defaultColWidth="8.796875" defaultRowHeight="15"/>
  <cols>
    <col min="1" max="1" width="51.69921875" style="18" customWidth="1"/>
    <col min="2" max="2" width="15.796875" style="18" customWidth="1"/>
    <col min="3" max="3" width="10.19921875" style="109" customWidth="1"/>
    <col min="4" max="16384" width="7.09765625" style="18" customWidth="1"/>
  </cols>
  <sheetData>
    <row r="1" spans="1:3" ht="15">
      <c r="A1" s="17" t="s">
        <v>95</v>
      </c>
      <c r="B1" s="16" t="s">
        <v>377</v>
      </c>
      <c r="C1" s="108"/>
    </row>
    <row r="2" spans="1:3" ht="12.75" customHeight="1">
      <c r="A2" s="17"/>
      <c r="B2" s="19" t="s">
        <v>98</v>
      </c>
      <c r="C2" s="108"/>
    </row>
    <row r="3" spans="1:3" ht="15">
      <c r="A3" s="17" t="s">
        <v>391</v>
      </c>
      <c r="B3" s="19" t="s">
        <v>143</v>
      </c>
      <c r="C3" s="108"/>
    </row>
    <row r="4" spans="2:3" ht="15">
      <c r="B4" s="19" t="s">
        <v>96</v>
      </c>
      <c r="C4" s="108"/>
    </row>
    <row r="5" ht="15">
      <c r="B5" s="141" t="s">
        <v>409</v>
      </c>
    </row>
    <row r="6" ht="12.75">
      <c r="B6" s="20"/>
    </row>
    <row r="7" ht="12.75">
      <c r="B7" s="20"/>
    </row>
    <row r="8" spans="1:3" ht="20.25">
      <c r="A8" s="142" t="s">
        <v>379</v>
      </c>
      <c r="B8" s="142"/>
      <c r="C8" s="142"/>
    </row>
    <row r="9" spans="1:3" ht="20.25" customHeight="1">
      <c r="A9" s="142" t="s">
        <v>380</v>
      </c>
      <c r="B9" s="142"/>
      <c r="C9" s="142"/>
    </row>
    <row r="10" spans="1:3" ht="20.25" customHeight="1">
      <c r="A10" s="142" t="s">
        <v>387</v>
      </c>
      <c r="B10" s="142"/>
      <c r="C10" s="142"/>
    </row>
    <row r="11" spans="1:3" ht="20.25" customHeight="1">
      <c r="A11" s="142" t="s">
        <v>393</v>
      </c>
      <c r="B11" s="142"/>
      <c r="C11" s="142"/>
    </row>
    <row r="12" spans="1:3" ht="13.5" customHeight="1">
      <c r="A12" s="21"/>
      <c r="B12" s="95"/>
      <c r="C12" s="110"/>
    </row>
    <row r="13" spans="1:3" ht="27.75" customHeight="1">
      <c r="A13" s="22" t="s">
        <v>2</v>
      </c>
      <c r="B13" s="22" t="s">
        <v>144</v>
      </c>
      <c r="C13" s="115" t="s">
        <v>382</v>
      </c>
    </row>
    <row r="14" spans="1:3" ht="19.5" customHeight="1">
      <c r="A14" s="1" t="s">
        <v>145</v>
      </c>
      <c r="B14" s="2" t="s">
        <v>146</v>
      </c>
      <c r="C14" s="111">
        <f>C15+C33+C38</f>
        <v>44301</v>
      </c>
    </row>
    <row r="15" spans="1:3" ht="15.75">
      <c r="A15" s="3" t="s">
        <v>147</v>
      </c>
      <c r="B15" s="4" t="s">
        <v>148</v>
      </c>
      <c r="C15" s="111">
        <f>C16+C22+C24</f>
        <v>42950</v>
      </c>
    </row>
    <row r="16" spans="1:3" ht="33.75" customHeight="1">
      <c r="A16" s="11" t="s">
        <v>149</v>
      </c>
      <c r="B16" s="4" t="s">
        <v>150</v>
      </c>
      <c r="C16" s="112">
        <f>C17+C19+C21</f>
        <v>31350</v>
      </c>
    </row>
    <row r="17" spans="1:3" ht="31.5">
      <c r="A17" s="5" t="s">
        <v>151</v>
      </c>
      <c r="B17" s="4" t="s">
        <v>273</v>
      </c>
      <c r="C17" s="111">
        <f>C18</f>
        <v>22250</v>
      </c>
    </row>
    <row r="18" spans="1:3" ht="31.5">
      <c r="A18" s="5" t="s">
        <v>151</v>
      </c>
      <c r="B18" s="4" t="s">
        <v>152</v>
      </c>
      <c r="C18" s="112">
        <f>22500-250</f>
        <v>22250</v>
      </c>
    </row>
    <row r="19" spans="1:3" ht="47.25">
      <c r="A19" s="5" t="s">
        <v>153</v>
      </c>
      <c r="B19" s="4" t="s">
        <v>274</v>
      </c>
      <c r="C19" s="111">
        <f>C20</f>
        <v>7300</v>
      </c>
    </row>
    <row r="20" spans="1:3" ht="47.25">
      <c r="A20" s="5" t="s">
        <v>153</v>
      </c>
      <c r="B20" s="4" t="s">
        <v>154</v>
      </c>
      <c r="C20" s="112">
        <f>7290+10</f>
        <v>7300</v>
      </c>
    </row>
    <row r="21" spans="1:3" ht="31.5">
      <c r="A21" s="5" t="s">
        <v>155</v>
      </c>
      <c r="B21" s="4" t="s">
        <v>154</v>
      </c>
      <c r="C21" s="111">
        <v>1800</v>
      </c>
    </row>
    <row r="22" spans="1:3" ht="31.5">
      <c r="A22" s="5" t="s">
        <v>156</v>
      </c>
      <c r="B22" s="4" t="s">
        <v>275</v>
      </c>
      <c r="C22" s="111">
        <f>C23</f>
        <v>11100</v>
      </c>
    </row>
    <row r="23" spans="1:3" ht="31.5">
      <c r="A23" s="5" t="s">
        <v>156</v>
      </c>
      <c r="B23" s="4" t="s">
        <v>157</v>
      </c>
      <c r="C23" s="112">
        <v>11100</v>
      </c>
    </row>
    <row r="24" spans="1:3" ht="31.5">
      <c r="A24" s="5" t="s">
        <v>158</v>
      </c>
      <c r="B24" s="4" t="s">
        <v>276</v>
      </c>
      <c r="C24" s="111">
        <f>C25</f>
        <v>500</v>
      </c>
    </row>
    <row r="25" spans="1:3" ht="47.25">
      <c r="A25" s="5" t="s">
        <v>256</v>
      </c>
      <c r="B25" s="6" t="s">
        <v>159</v>
      </c>
      <c r="C25" s="112">
        <v>500</v>
      </c>
    </row>
    <row r="26" spans="1:3" ht="47.25" customHeight="1" hidden="1">
      <c r="A26" s="3" t="s">
        <v>160</v>
      </c>
      <c r="B26" s="4" t="s">
        <v>161</v>
      </c>
      <c r="C26" s="111">
        <v>0</v>
      </c>
    </row>
    <row r="27" spans="1:3" ht="51" customHeight="1" hidden="1">
      <c r="A27" s="5" t="s">
        <v>162</v>
      </c>
      <c r="B27" s="4" t="s">
        <v>163</v>
      </c>
      <c r="C27" s="112">
        <v>0</v>
      </c>
    </row>
    <row r="28" spans="1:3" ht="44.25" customHeight="1" hidden="1">
      <c r="A28" s="5" t="s">
        <v>164</v>
      </c>
      <c r="B28" s="4" t="s">
        <v>165</v>
      </c>
      <c r="C28" s="112">
        <v>0</v>
      </c>
    </row>
    <row r="29" spans="1:3" ht="31.5" customHeight="1" hidden="1">
      <c r="A29" s="5" t="s">
        <v>166</v>
      </c>
      <c r="B29" s="4" t="s">
        <v>167</v>
      </c>
      <c r="C29" s="112">
        <v>0</v>
      </c>
    </row>
    <row r="30" spans="1:3" ht="31.5" customHeight="1" hidden="1">
      <c r="A30" s="3" t="s">
        <v>168</v>
      </c>
      <c r="B30" s="4" t="s">
        <v>169</v>
      </c>
      <c r="C30" s="111">
        <v>0</v>
      </c>
    </row>
    <row r="31" spans="1:3" ht="31.5" customHeight="1" hidden="1">
      <c r="A31" s="5" t="s">
        <v>170</v>
      </c>
      <c r="B31" s="4" t="s">
        <v>171</v>
      </c>
      <c r="C31" s="112">
        <v>0</v>
      </c>
    </row>
    <row r="32" spans="1:3" ht="31.5" customHeight="1" hidden="1">
      <c r="A32" s="5" t="s">
        <v>172</v>
      </c>
      <c r="B32" s="4" t="s">
        <v>173</v>
      </c>
      <c r="C32" s="112">
        <v>0</v>
      </c>
    </row>
    <row r="33" spans="1:3" ht="31.5">
      <c r="A33" s="3" t="s">
        <v>174</v>
      </c>
      <c r="B33" s="4" t="s">
        <v>175</v>
      </c>
      <c r="C33" s="111">
        <f>C34</f>
        <v>10</v>
      </c>
    </row>
    <row r="34" spans="1:3" ht="15.75">
      <c r="A34" s="7" t="s">
        <v>270</v>
      </c>
      <c r="B34" s="4" t="s">
        <v>176</v>
      </c>
      <c r="C34" s="112">
        <f>C35</f>
        <v>10</v>
      </c>
    </row>
    <row r="35" spans="1:3" ht="15.75">
      <c r="A35" s="7" t="s">
        <v>271</v>
      </c>
      <c r="B35" s="4" t="s">
        <v>356</v>
      </c>
      <c r="C35" s="112">
        <f>C36</f>
        <v>10</v>
      </c>
    </row>
    <row r="36" spans="1:3" ht="47.25">
      <c r="A36" s="7" t="s">
        <v>257</v>
      </c>
      <c r="B36" s="4" t="s">
        <v>177</v>
      </c>
      <c r="C36" s="112">
        <f>C37</f>
        <v>10</v>
      </c>
    </row>
    <row r="37" spans="1:3" ht="83.25" customHeight="1">
      <c r="A37" s="7" t="s">
        <v>400</v>
      </c>
      <c r="B37" s="4" t="s">
        <v>272</v>
      </c>
      <c r="C37" s="112">
        <v>10</v>
      </c>
    </row>
    <row r="38" spans="1:3" ht="15.75">
      <c r="A38" s="3" t="s">
        <v>178</v>
      </c>
      <c r="B38" s="4" t="s">
        <v>179</v>
      </c>
      <c r="C38" s="111">
        <f>C39+C40</f>
        <v>1341</v>
      </c>
    </row>
    <row r="39" spans="1:3" ht="63">
      <c r="A39" s="5" t="s">
        <v>180</v>
      </c>
      <c r="B39" s="4" t="s">
        <v>277</v>
      </c>
      <c r="C39" s="112">
        <f>300</f>
        <v>300</v>
      </c>
    </row>
    <row r="40" spans="1:3" ht="31.5">
      <c r="A40" s="5" t="s">
        <v>181</v>
      </c>
      <c r="B40" s="4" t="s">
        <v>182</v>
      </c>
      <c r="C40" s="111">
        <f>C41</f>
        <v>1041</v>
      </c>
    </row>
    <row r="41" spans="1:3" ht="63">
      <c r="A41" s="5" t="s">
        <v>258</v>
      </c>
      <c r="B41" s="4" t="s">
        <v>183</v>
      </c>
      <c r="C41" s="112">
        <f>C54+C55+C56</f>
        <v>1041</v>
      </c>
    </row>
    <row r="42" spans="1:3" ht="15.75" customHeight="1" hidden="1">
      <c r="A42" s="3" t="s">
        <v>184</v>
      </c>
      <c r="B42" s="4" t="s">
        <v>185</v>
      </c>
      <c r="C42" s="111">
        <v>0</v>
      </c>
    </row>
    <row r="43" spans="1:3" ht="15.75" customHeight="1" hidden="1">
      <c r="A43" s="5" t="s">
        <v>186</v>
      </c>
      <c r="B43" s="4" t="s">
        <v>187</v>
      </c>
      <c r="C43" s="112">
        <v>0</v>
      </c>
    </row>
    <row r="44" spans="1:3" ht="15.75" customHeight="1" hidden="1">
      <c r="A44" s="5" t="s">
        <v>188</v>
      </c>
      <c r="B44" s="4" t="s">
        <v>189</v>
      </c>
      <c r="C44" s="112">
        <v>0</v>
      </c>
    </row>
    <row r="45" spans="1:3" ht="18.75" customHeight="1" hidden="1">
      <c r="A45" s="1" t="s">
        <v>190</v>
      </c>
      <c r="B45" s="4" t="s">
        <v>191</v>
      </c>
      <c r="C45" s="111">
        <v>100</v>
      </c>
    </row>
    <row r="46" spans="1:3" ht="63" customHeight="1" hidden="1">
      <c r="A46" s="3" t="s">
        <v>192</v>
      </c>
      <c r="B46" s="4" t="s">
        <v>193</v>
      </c>
      <c r="C46" s="111">
        <v>0</v>
      </c>
    </row>
    <row r="47" spans="1:6" s="9" customFormat="1" ht="31.5" customHeight="1" hidden="1">
      <c r="A47" s="24" t="s">
        <v>194</v>
      </c>
      <c r="B47" s="4" t="s">
        <v>195</v>
      </c>
      <c r="C47" s="113">
        <v>0</v>
      </c>
      <c r="D47" s="8"/>
      <c r="E47" s="8"/>
      <c r="F47" s="25">
        <f>F48</f>
        <v>168</v>
      </c>
    </row>
    <row r="48" spans="1:6" s="9" customFormat="1" ht="31.5" customHeight="1" hidden="1">
      <c r="A48" s="26" t="s">
        <v>196</v>
      </c>
      <c r="B48" s="4" t="s">
        <v>197</v>
      </c>
      <c r="C48" s="113">
        <v>0</v>
      </c>
      <c r="D48" s="8"/>
      <c r="E48" s="8"/>
      <c r="F48" s="25">
        <f>F49</f>
        <v>168</v>
      </c>
    </row>
    <row r="49" spans="1:6" s="9" customFormat="1" ht="31.5" customHeight="1" hidden="1">
      <c r="A49" s="26" t="s">
        <v>198</v>
      </c>
      <c r="B49" s="4" t="s">
        <v>199</v>
      </c>
      <c r="C49" s="112">
        <v>0</v>
      </c>
      <c r="D49" s="8"/>
      <c r="E49" s="8"/>
      <c r="F49" s="25">
        <v>168</v>
      </c>
    </row>
    <row r="50" spans="1:3" ht="31.5" customHeight="1" hidden="1">
      <c r="A50" s="5" t="s">
        <v>200</v>
      </c>
      <c r="B50" s="4" t="s">
        <v>201</v>
      </c>
      <c r="C50" s="112">
        <v>0</v>
      </c>
    </row>
    <row r="51" spans="1:3" ht="15.75" customHeight="1" hidden="1">
      <c r="A51" s="5" t="s">
        <v>202</v>
      </c>
      <c r="B51" s="4" t="s">
        <v>203</v>
      </c>
      <c r="C51" s="112">
        <v>0</v>
      </c>
    </row>
    <row r="52" spans="1:3" ht="15.75" customHeight="1" hidden="1">
      <c r="A52" s="5" t="s">
        <v>204</v>
      </c>
      <c r="B52" s="4" t="s">
        <v>205</v>
      </c>
      <c r="C52" s="112">
        <v>0</v>
      </c>
    </row>
    <row r="53" spans="1:3" ht="18.75" customHeight="1" hidden="1">
      <c r="A53" s="5" t="s">
        <v>206</v>
      </c>
      <c r="B53" s="4" t="s">
        <v>207</v>
      </c>
      <c r="C53" s="112">
        <v>0</v>
      </c>
    </row>
    <row r="54" spans="1:3" ht="63">
      <c r="A54" s="5" t="s">
        <v>278</v>
      </c>
      <c r="B54" s="4" t="s">
        <v>279</v>
      </c>
      <c r="C54" s="112">
        <f>720+55</f>
        <v>775</v>
      </c>
    </row>
    <row r="55" spans="1:3" ht="63.75" customHeight="1">
      <c r="A55" s="5" t="s">
        <v>278</v>
      </c>
      <c r="B55" s="4" t="s">
        <v>280</v>
      </c>
      <c r="C55" s="112">
        <f>220+0.4+30+0.6</f>
        <v>251</v>
      </c>
    </row>
    <row r="56" spans="1:3" ht="63">
      <c r="A56" s="5" t="s">
        <v>278</v>
      </c>
      <c r="B56" s="4" t="s">
        <v>281</v>
      </c>
      <c r="C56" s="112">
        <v>15</v>
      </c>
    </row>
    <row r="57" spans="1:3" ht="18.75" customHeight="1">
      <c r="A57" s="10" t="s">
        <v>184</v>
      </c>
      <c r="B57" s="4" t="s">
        <v>282</v>
      </c>
      <c r="C57" s="112">
        <v>0</v>
      </c>
    </row>
    <row r="58" spans="1:3" ht="15.75">
      <c r="A58" s="11" t="s">
        <v>208</v>
      </c>
      <c r="B58" s="4" t="s">
        <v>283</v>
      </c>
      <c r="C58" s="112">
        <v>0</v>
      </c>
    </row>
    <row r="59" spans="1:3" ht="44.25" customHeight="1">
      <c r="A59" s="5" t="s">
        <v>259</v>
      </c>
      <c r="B59" s="4" t="s">
        <v>209</v>
      </c>
      <c r="C59" s="112">
        <v>0</v>
      </c>
    </row>
    <row r="60" spans="1:3" ht="15.75">
      <c r="A60" s="30" t="s">
        <v>186</v>
      </c>
      <c r="B60" s="4" t="s">
        <v>284</v>
      </c>
      <c r="C60" s="112">
        <v>0</v>
      </c>
    </row>
    <row r="61" spans="1:3" ht="31.5">
      <c r="A61" s="11" t="s">
        <v>260</v>
      </c>
      <c r="B61" s="4" t="s">
        <v>210</v>
      </c>
      <c r="C61" s="112">
        <v>0</v>
      </c>
    </row>
    <row r="62" spans="1:3" ht="18.75">
      <c r="A62" s="1" t="s">
        <v>190</v>
      </c>
      <c r="B62" s="4" t="s">
        <v>211</v>
      </c>
      <c r="C62" s="111">
        <f>C63</f>
        <v>36531.899999999994</v>
      </c>
    </row>
    <row r="63" spans="1:3" ht="47.25">
      <c r="A63" s="3" t="s">
        <v>212</v>
      </c>
      <c r="B63" s="4" t="s">
        <v>213</v>
      </c>
      <c r="C63" s="111">
        <f>C64+C67</f>
        <v>36531.899999999994</v>
      </c>
    </row>
    <row r="64" spans="1:3" ht="31.5">
      <c r="A64" s="12" t="s">
        <v>266</v>
      </c>
      <c r="B64" s="4" t="s">
        <v>263</v>
      </c>
      <c r="C64" s="111">
        <f>C65</f>
        <v>20000</v>
      </c>
    </row>
    <row r="65" spans="1:3" ht="15.75">
      <c r="A65" s="12" t="s">
        <v>202</v>
      </c>
      <c r="B65" s="4" t="s">
        <v>264</v>
      </c>
      <c r="C65" s="112">
        <f>C66</f>
        <v>20000</v>
      </c>
    </row>
    <row r="66" spans="1:3" ht="31.5">
      <c r="A66" s="12" t="s">
        <v>267</v>
      </c>
      <c r="B66" s="4" t="s">
        <v>265</v>
      </c>
      <c r="C66" s="112">
        <v>20000</v>
      </c>
    </row>
    <row r="67" spans="1:3" ht="31.5">
      <c r="A67" s="12" t="s">
        <v>214</v>
      </c>
      <c r="B67" s="4" t="s">
        <v>215</v>
      </c>
      <c r="C67" s="111">
        <f>C68+C72</f>
        <v>16531.899999999998</v>
      </c>
    </row>
    <row r="68" spans="1:3" ht="31.5">
      <c r="A68" s="12" t="s">
        <v>216</v>
      </c>
      <c r="B68" s="4" t="s">
        <v>217</v>
      </c>
      <c r="C68" s="112">
        <f>C69+C71</f>
        <v>2591.1</v>
      </c>
    </row>
    <row r="69" spans="1:3" ht="47.25">
      <c r="A69" s="11" t="s">
        <v>262</v>
      </c>
      <c r="B69" s="4" t="s">
        <v>218</v>
      </c>
      <c r="C69" s="112">
        <f>C70</f>
        <v>2584.6</v>
      </c>
    </row>
    <row r="70" spans="1:3" ht="63">
      <c r="A70" s="11" t="s">
        <v>219</v>
      </c>
      <c r="B70" s="4" t="s">
        <v>220</v>
      </c>
      <c r="C70" s="114">
        <v>2584.6</v>
      </c>
    </row>
    <row r="71" spans="1:3" ht="96" customHeight="1">
      <c r="A71" s="13" t="s">
        <v>232</v>
      </c>
      <c r="B71" s="4" t="s">
        <v>221</v>
      </c>
      <c r="C71" s="114">
        <v>6.5</v>
      </c>
    </row>
    <row r="72" spans="1:3" ht="47.25">
      <c r="A72" s="12" t="s">
        <v>222</v>
      </c>
      <c r="B72" s="4" t="s">
        <v>223</v>
      </c>
      <c r="C72" s="112">
        <f>C73</f>
        <v>13940.8</v>
      </c>
    </row>
    <row r="73" spans="1:3" ht="63">
      <c r="A73" s="12" t="s">
        <v>261</v>
      </c>
      <c r="B73" s="4" t="s">
        <v>224</v>
      </c>
      <c r="C73" s="112">
        <f>C74+C75</f>
        <v>13940.8</v>
      </c>
    </row>
    <row r="74" spans="1:3" ht="47.25">
      <c r="A74" s="14" t="s">
        <v>225</v>
      </c>
      <c r="B74" s="4" t="s">
        <v>226</v>
      </c>
      <c r="C74" s="114">
        <v>9043.4</v>
      </c>
    </row>
    <row r="75" spans="1:3" ht="47.25">
      <c r="A75" s="11" t="s">
        <v>227</v>
      </c>
      <c r="B75" s="4" t="s">
        <v>228</v>
      </c>
      <c r="C75" s="114">
        <v>4897.4</v>
      </c>
    </row>
    <row r="76" spans="1:3" ht="111.75" customHeight="1">
      <c r="A76" s="15" t="s">
        <v>229</v>
      </c>
      <c r="B76" s="4" t="s">
        <v>285</v>
      </c>
      <c r="C76" s="114">
        <v>0</v>
      </c>
    </row>
    <row r="77" spans="1:3" ht="126">
      <c r="A77" s="11" t="s">
        <v>286</v>
      </c>
      <c r="B77" s="4" t="s">
        <v>230</v>
      </c>
      <c r="C77" s="114">
        <v>0</v>
      </c>
    </row>
    <row r="78" spans="1:3" ht="15.75">
      <c r="A78" s="27" t="s">
        <v>0</v>
      </c>
      <c r="B78" s="28"/>
      <c r="C78" s="111">
        <f>C14+C62</f>
        <v>80832.9</v>
      </c>
    </row>
  </sheetData>
  <mergeCells count="4">
    <mergeCell ref="A8:C8"/>
    <mergeCell ref="A9:C9"/>
    <mergeCell ref="A11:C11"/>
    <mergeCell ref="A10:C10"/>
  </mergeCells>
  <printOptions/>
  <pageMargins left="0.984251968503937" right="0.3937007874015748" top="0.5905511811023623" bottom="0.5905511811023623" header="0.2755905511811024" footer="0.15748031496062992"/>
  <pageSetup fitToHeight="3" fitToWidth="1" horizontalDpi="600" verticalDpi="600" orientation="portrait" paperSize="9" scale="94" r:id="rId1"/>
  <rowBreaks count="2" manualBreakCount="2">
    <brk id="38" max="255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view="pageBreakPreview" zoomScaleSheetLayoutView="100" workbookViewId="0" topLeftCell="A1">
      <selection activeCell="D5" sqref="D5:G5"/>
    </sheetView>
  </sheetViews>
  <sheetFormatPr defaultColWidth="8.796875" defaultRowHeight="15"/>
  <cols>
    <col min="1" max="1" width="6.69921875" style="33" customWidth="1"/>
    <col min="2" max="2" width="32.59765625" style="33" customWidth="1"/>
    <col min="3" max="3" width="8.3984375" style="33" customWidth="1"/>
    <col min="4" max="4" width="6.3984375" style="93" bestFit="1" customWidth="1"/>
    <col min="5" max="5" width="10.296875" style="94" customWidth="1"/>
    <col min="6" max="6" width="9" style="94" customWidth="1"/>
    <col min="7" max="7" width="14" style="125" customWidth="1"/>
    <col min="8" max="16384" width="8.8984375" style="23" customWidth="1"/>
  </cols>
  <sheetData>
    <row r="1" spans="1:7" ht="15.75">
      <c r="A1" s="17" t="s">
        <v>95</v>
      </c>
      <c r="B1" s="17"/>
      <c r="C1" s="31"/>
      <c r="D1" s="145" t="s">
        <v>97</v>
      </c>
      <c r="E1" s="145"/>
      <c r="F1" s="145"/>
      <c r="G1" s="145"/>
    </row>
    <row r="2" spans="1:7" ht="15.75" customHeight="1">
      <c r="A2" s="17"/>
      <c r="B2" s="17"/>
      <c r="C2" s="31"/>
      <c r="D2" s="146" t="s">
        <v>98</v>
      </c>
      <c r="E2" s="146"/>
      <c r="F2" s="146"/>
      <c r="G2" s="146"/>
    </row>
    <row r="3" spans="1:7" ht="15.75">
      <c r="A3" s="17" t="s">
        <v>391</v>
      </c>
      <c r="B3" s="17" t="s">
        <v>391</v>
      </c>
      <c r="C3" s="34"/>
      <c r="D3" s="147" t="s">
        <v>99</v>
      </c>
      <c r="E3" s="147"/>
      <c r="F3" s="147"/>
      <c r="G3" s="147"/>
    </row>
    <row r="4" spans="1:7" ht="15.75">
      <c r="A4" s="149"/>
      <c r="B4" s="150"/>
      <c r="C4" s="34"/>
      <c r="D4" s="147" t="s">
        <v>96</v>
      </c>
      <c r="E4" s="147"/>
      <c r="F4" s="147"/>
      <c r="G4" s="147"/>
    </row>
    <row r="5" spans="1:7" ht="15.75">
      <c r="A5" s="32"/>
      <c r="B5" s="34"/>
      <c r="C5" s="34"/>
      <c r="D5" s="148" t="s">
        <v>409</v>
      </c>
      <c r="E5" s="148"/>
      <c r="F5" s="148"/>
      <c r="G5" s="148"/>
    </row>
    <row r="6" spans="1:7" ht="15.75">
      <c r="A6" s="32"/>
      <c r="B6" s="34"/>
      <c r="C6" s="34"/>
      <c r="D6" s="35"/>
      <c r="E6" s="35"/>
      <c r="F6" s="35"/>
      <c r="G6" s="116"/>
    </row>
    <row r="7" spans="1:7" ht="15.75">
      <c r="A7" s="32"/>
      <c r="B7" s="34"/>
      <c r="C7" s="34"/>
      <c r="D7" s="35"/>
      <c r="E7" s="35"/>
      <c r="F7" s="35"/>
      <c r="G7" s="116"/>
    </row>
    <row r="8" spans="1:7" ht="20.25">
      <c r="A8" s="143" t="s">
        <v>392</v>
      </c>
      <c r="B8" s="143"/>
      <c r="C8" s="143"/>
      <c r="D8" s="143"/>
      <c r="E8" s="143"/>
      <c r="F8" s="143"/>
      <c r="G8" s="143"/>
    </row>
    <row r="9" spans="1:7" ht="20.25">
      <c r="A9" s="143" t="s">
        <v>378</v>
      </c>
      <c r="B9" s="143"/>
      <c r="C9" s="143"/>
      <c r="D9" s="143"/>
      <c r="E9" s="143"/>
      <c r="F9" s="143"/>
      <c r="G9" s="143"/>
    </row>
    <row r="10" spans="1:7" ht="20.25">
      <c r="A10" s="143" t="s">
        <v>395</v>
      </c>
      <c r="B10" s="143"/>
      <c r="C10" s="143"/>
      <c r="D10" s="143"/>
      <c r="E10" s="143"/>
      <c r="F10" s="143"/>
      <c r="G10" s="143"/>
    </row>
    <row r="11" spans="1:7" ht="19.5" customHeight="1">
      <c r="A11" s="144"/>
      <c r="B11" s="144"/>
      <c r="C11" s="144"/>
      <c r="D11" s="144"/>
      <c r="E11" s="144"/>
      <c r="F11" s="144"/>
      <c r="G11" s="144"/>
    </row>
    <row r="12" spans="1:7" s="104" customFormat="1" ht="76.5">
      <c r="A12" s="39" t="s">
        <v>1</v>
      </c>
      <c r="B12" s="103" t="s">
        <v>2</v>
      </c>
      <c r="C12" s="37" t="s">
        <v>383</v>
      </c>
      <c r="D12" s="37" t="s">
        <v>3</v>
      </c>
      <c r="E12" s="38" t="s">
        <v>4</v>
      </c>
      <c r="F12" s="38" t="s">
        <v>131</v>
      </c>
      <c r="G12" s="126" t="s">
        <v>384</v>
      </c>
    </row>
    <row r="13" spans="1:7" ht="15.75">
      <c r="A13" s="40" t="s">
        <v>5</v>
      </c>
      <c r="B13" s="41" t="s">
        <v>6</v>
      </c>
      <c r="C13" s="41" t="s">
        <v>9</v>
      </c>
      <c r="D13" s="41"/>
      <c r="E13" s="42"/>
      <c r="F13" s="42"/>
      <c r="G13" s="117">
        <f>G14</f>
        <v>7345.700000000001</v>
      </c>
    </row>
    <row r="14" spans="1:7" ht="22.5" customHeight="1">
      <c r="A14" s="40" t="s">
        <v>7</v>
      </c>
      <c r="B14" s="43" t="s">
        <v>8</v>
      </c>
      <c r="C14" s="42" t="s">
        <v>9</v>
      </c>
      <c r="D14" s="44" t="s">
        <v>10</v>
      </c>
      <c r="E14" s="45"/>
      <c r="F14" s="42"/>
      <c r="G14" s="117">
        <f>G15+G18</f>
        <v>7345.700000000001</v>
      </c>
    </row>
    <row r="15" spans="1:7" ht="57">
      <c r="A15" s="42" t="s">
        <v>11</v>
      </c>
      <c r="B15" s="43" t="s">
        <v>46</v>
      </c>
      <c r="C15" s="46" t="s">
        <v>9</v>
      </c>
      <c r="D15" s="44" t="s">
        <v>12</v>
      </c>
      <c r="E15" s="47"/>
      <c r="F15" s="44"/>
      <c r="G15" s="118">
        <f>G16</f>
        <v>1213.3</v>
      </c>
    </row>
    <row r="16" spans="1:7" ht="30">
      <c r="A16" s="46" t="s">
        <v>13</v>
      </c>
      <c r="B16" s="48" t="s">
        <v>14</v>
      </c>
      <c r="C16" s="46" t="s">
        <v>9</v>
      </c>
      <c r="D16" s="49" t="s">
        <v>12</v>
      </c>
      <c r="E16" s="44" t="s">
        <v>295</v>
      </c>
      <c r="F16" s="44"/>
      <c r="G16" s="118">
        <f>G17</f>
        <v>1213.3</v>
      </c>
    </row>
    <row r="17" spans="1:7" ht="93.75" customHeight="1">
      <c r="A17" s="46"/>
      <c r="B17" s="48" t="s">
        <v>136</v>
      </c>
      <c r="C17" s="46" t="s">
        <v>9</v>
      </c>
      <c r="D17" s="49" t="s">
        <v>12</v>
      </c>
      <c r="E17" s="49" t="s">
        <v>295</v>
      </c>
      <c r="F17" s="44" t="s">
        <v>135</v>
      </c>
      <c r="G17" s="119">
        <v>1213.3</v>
      </c>
    </row>
    <row r="18" spans="1:7" ht="71.25">
      <c r="A18" s="42" t="s">
        <v>15</v>
      </c>
      <c r="B18" s="43" t="s">
        <v>47</v>
      </c>
      <c r="C18" s="42" t="s">
        <v>9</v>
      </c>
      <c r="D18" s="44" t="s">
        <v>16</v>
      </c>
      <c r="E18" s="44"/>
      <c r="F18" s="44"/>
      <c r="G18" s="118">
        <f>G19+G23+G25</f>
        <v>6132.400000000001</v>
      </c>
    </row>
    <row r="19" spans="1:7" ht="60">
      <c r="A19" s="46" t="s">
        <v>17</v>
      </c>
      <c r="B19" s="48" t="s">
        <v>18</v>
      </c>
      <c r="C19" s="46" t="s">
        <v>9</v>
      </c>
      <c r="D19" s="49" t="s">
        <v>16</v>
      </c>
      <c r="E19" s="44" t="s">
        <v>296</v>
      </c>
      <c r="F19" s="44"/>
      <c r="G19" s="118">
        <f>G20+G22+G21</f>
        <v>5935.6</v>
      </c>
    </row>
    <row r="20" spans="1:7" ht="96" customHeight="1">
      <c r="A20" s="46"/>
      <c r="B20" s="48" t="s">
        <v>136</v>
      </c>
      <c r="C20" s="46" t="s">
        <v>9</v>
      </c>
      <c r="D20" s="49" t="s">
        <v>16</v>
      </c>
      <c r="E20" s="49" t="s">
        <v>296</v>
      </c>
      <c r="F20" s="44" t="s">
        <v>135</v>
      </c>
      <c r="G20" s="118">
        <v>3651.6</v>
      </c>
    </row>
    <row r="21" spans="1:7" ht="45">
      <c r="A21" s="46"/>
      <c r="B21" s="51" t="s">
        <v>320</v>
      </c>
      <c r="C21" s="46" t="s">
        <v>9</v>
      </c>
      <c r="D21" s="49" t="s">
        <v>16</v>
      </c>
      <c r="E21" s="49" t="s">
        <v>296</v>
      </c>
      <c r="F21" s="44" t="s">
        <v>138</v>
      </c>
      <c r="G21" s="118">
        <v>2273</v>
      </c>
    </row>
    <row r="22" spans="1:7" ht="15.75">
      <c r="A22" s="46"/>
      <c r="B22" s="50" t="s">
        <v>141</v>
      </c>
      <c r="C22" s="46" t="s">
        <v>9</v>
      </c>
      <c r="D22" s="49" t="s">
        <v>16</v>
      </c>
      <c r="E22" s="49" t="s">
        <v>296</v>
      </c>
      <c r="F22" s="44" t="s">
        <v>140</v>
      </c>
      <c r="G22" s="118">
        <v>11</v>
      </c>
    </row>
    <row r="23" spans="1:7" ht="61.5" customHeight="1">
      <c r="A23" s="46" t="s">
        <v>238</v>
      </c>
      <c r="B23" s="48" t="s">
        <v>91</v>
      </c>
      <c r="C23" s="46" t="s">
        <v>9</v>
      </c>
      <c r="D23" s="44" t="s">
        <v>16</v>
      </c>
      <c r="E23" s="44" t="s">
        <v>297</v>
      </c>
      <c r="F23" s="49"/>
      <c r="G23" s="118">
        <f>G24</f>
        <v>124.8</v>
      </c>
    </row>
    <row r="24" spans="1:7" ht="90.75" customHeight="1">
      <c r="A24" s="46"/>
      <c r="B24" s="52" t="s">
        <v>136</v>
      </c>
      <c r="C24" s="46" t="s">
        <v>9</v>
      </c>
      <c r="D24" s="49" t="s">
        <v>16</v>
      </c>
      <c r="E24" s="49" t="s">
        <v>297</v>
      </c>
      <c r="F24" s="44" t="s">
        <v>135</v>
      </c>
      <c r="G24" s="119">
        <v>124.8</v>
      </c>
    </row>
    <row r="25" spans="1:7" ht="60">
      <c r="A25" s="46"/>
      <c r="B25" s="52" t="s">
        <v>92</v>
      </c>
      <c r="C25" s="46" t="s">
        <v>9</v>
      </c>
      <c r="D25" s="49" t="s">
        <v>16</v>
      </c>
      <c r="E25" s="49" t="s">
        <v>319</v>
      </c>
      <c r="F25" s="44"/>
      <c r="G25" s="118">
        <v>72</v>
      </c>
    </row>
    <row r="26" spans="1:7" ht="15.75">
      <c r="A26" s="46"/>
      <c r="B26" s="52" t="s">
        <v>141</v>
      </c>
      <c r="C26" s="46" t="s">
        <v>9</v>
      </c>
      <c r="D26" s="49" t="s">
        <v>16</v>
      </c>
      <c r="E26" s="49" t="s">
        <v>319</v>
      </c>
      <c r="F26" s="44" t="s">
        <v>140</v>
      </c>
      <c r="G26" s="119">
        <v>72</v>
      </c>
    </row>
    <row r="27" spans="1:7" ht="15.75">
      <c r="A27" s="42" t="s">
        <v>20</v>
      </c>
      <c r="B27" s="41" t="s">
        <v>21</v>
      </c>
      <c r="C27" s="42" t="s">
        <v>23</v>
      </c>
      <c r="D27" s="49"/>
      <c r="E27" s="49"/>
      <c r="F27" s="49"/>
      <c r="G27" s="118">
        <f>G28+G53+G94+G98+G66+G80+G76+G112+G108</f>
        <v>72591.40000000001</v>
      </c>
    </row>
    <row r="28" spans="1:7" ht="24" customHeight="1">
      <c r="A28" s="42" t="s">
        <v>22</v>
      </c>
      <c r="B28" s="43" t="s">
        <v>8</v>
      </c>
      <c r="C28" s="42" t="s">
        <v>23</v>
      </c>
      <c r="D28" s="44" t="s">
        <v>10</v>
      </c>
      <c r="E28" s="49"/>
      <c r="F28" s="49"/>
      <c r="G28" s="118">
        <f>G29+G44+G41</f>
        <v>16410</v>
      </c>
    </row>
    <row r="29" spans="1:7" ht="71.25" customHeight="1">
      <c r="A29" s="42" t="s">
        <v>24</v>
      </c>
      <c r="B29" s="53" t="s">
        <v>48</v>
      </c>
      <c r="C29" s="46" t="s">
        <v>23</v>
      </c>
      <c r="D29" s="44" t="s">
        <v>25</v>
      </c>
      <c r="E29" s="49"/>
      <c r="F29" s="49"/>
      <c r="G29" s="118">
        <f>G39+G32+G30+G36</f>
        <v>10597.9</v>
      </c>
    </row>
    <row r="30" spans="1:7" ht="45">
      <c r="A30" s="46" t="s">
        <v>26</v>
      </c>
      <c r="B30" s="48" t="s">
        <v>27</v>
      </c>
      <c r="C30" s="46" t="s">
        <v>23</v>
      </c>
      <c r="D30" s="49" t="s">
        <v>25</v>
      </c>
      <c r="E30" s="44" t="s">
        <v>298</v>
      </c>
      <c r="F30" s="49"/>
      <c r="G30" s="118">
        <f>G31</f>
        <v>1213.3</v>
      </c>
    </row>
    <row r="31" spans="1:7" ht="92.25" customHeight="1">
      <c r="A31" s="54"/>
      <c r="B31" s="48" t="s">
        <v>136</v>
      </c>
      <c r="C31" s="46" t="s">
        <v>23</v>
      </c>
      <c r="D31" s="49" t="s">
        <v>25</v>
      </c>
      <c r="E31" s="49" t="s">
        <v>298</v>
      </c>
      <c r="F31" s="44" t="s">
        <v>135</v>
      </c>
      <c r="G31" s="119">
        <v>1213.3</v>
      </c>
    </row>
    <row r="32" spans="1:7" ht="30">
      <c r="A32" s="54" t="s">
        <v>28</v>
      </c>
      <c r="B32" s="55" t="s">
        <v>29</v>
      </c>
      <c r="C32" s="46" t="s">
        <v>23</v>
      </c>
      <c r="D32" s="49" t="s">
        <v>25</v>
      </c>
      <c r="E32" s="44" t="s">
        <v>299</v>
      </c>
      <c r="F32" s="49"/>
      <c r="G32" s="118">
        <f>G33+G34+G35</f>
        <v>6793.5</v>
      </c>
    </row>
    <row r="33" spans="1:7" ht="89.25" customHeight="1">
      <c r="A33" s="42"/>
      <c r="B33" s="48" t="s">
        <v>136</v>
      </c>
      <c r="C33" s="46" t="s">
        <v>23</v>
      </c>
      <c r="D33" s="49" t="s">
        <v>25</v>
      </c>
      <c r="E33" s="49" t="s">
        <v>299</v>
      </c>
      <c r="F33" s="44" t="s">
        <v>135</v>
      </c>
      <c r="G33" s="119">
        <v>5519.5</v>
      </c>
    </row>
    <row r="34" spans="1:7" ht="45" customHeight="1">
      <c r="A34" s="46"/>
      <c r="B34" s="56" t="s">
        <v>127</v>
      </c>
      <c r="C34" s="46" t="s">
        <v>23</v>
      </c>
      <c r="D34" s="49" t="s">
        <v>25</v>
      </c>
      <c r="E34" s="49" t="s">
        <v>299</v>
      </c>
      <c r="F34" s="44" t="s">
        <v>138</v>
      </c>
      <c r="G34" s="118">
        <v>1254</v>
      </c>
    </row>
    <row r="35" spans="1:7" ht="15.75">
      <c r="A35" s="46"/>
      <c r="B35" s="50" t="s">
        <v>141</v>
      </c>
      <c r="C35" s="46" t="s">
        <v>23</v>
      </c>
      <c r="D35" s="49" t="s">
        <v>25</v>
      </c>
      <c r="E35" s="49" t="s">
        <v>299</v>
      </c>
      <c r="F35" s="44" t="s">
        <v>140</v>
      </c>
      <c r="G35" s="118">
        <v>20</v>
      </c>
    </row>
    <row r="36" spans="1:7" ht="77.25" customHeight="1">
      <c r="A36" s="46" t="s">
        <v>142</v>
      </c>
      <c r="B36" s="52" t="s">
        <v>331</v>
      </c>
      <c r="C36" s="46" t="s">
        <v>23</v>
      </c>
      <c r="D36" s="49" t="s">
        <v>25</v>
      </c>
      <c r="E36" s="44" t="s">
        <v>328</v>
      </c>
      <c r="F36" s="49"/>
      <c r="G36" s="118">
        <f>G37+G38</f>
        <v>2584.6</v>
      </c>
    </row>
    <row r="37" spans="1:7" ht="90">
      <c r="A37" s="46" t="s">
        <v>290</v>
      </c>
      <c r="B37" s="48" t="s">
        <v>136</v>
      </c>
      <c r="C37" s="46" t="s">
        <v>23</v>
      </c>
      <c r="D37" s="49" t="s">
        <v>25</v>
      </c>
      <c r="E37" s="49" t="s">
        <v>328</v>
      </c>
      <c r="F37" s="44" t="s">
        <v>135</v>
      </c>
      <c r="G37" s="119">
        <v>2405.2</v>
      </c>
    </row>
    <row r="38" spans="1:7" ht="45">
      <c r="A38" s="57" t="s">
        <v>291</v>
      </c>
      <c r="B38" s="51" t="s">
        <v>320</v>
      </c>
      <c r="C38" s="58" t="s">
        <v>23</v>
      </c>
      <c r="D38" s="49" t="s">
        <v>25</v>
      </c>
      <c r="E38" s="49" t="s">
        <v>328</v>
      </c>
      <c r="F38" s="44" t="s">
        <v>138</v>
      </c>
      <c r="G38" s="119">
        <v>179.4</v>
      </c>
    </row>
    <row r="39" spans="1:7" ht="65.25" customHeight="1">
      <c r="A39" s="54" t="s">
        <v>292</v>
      </c>
      <c r="B39" s="50" t="s">
        <v>330</v>
      </c>
      <c r="C39" s="46" t="s">
        <v>23</v>
      </c>
      <c r="D39" s="49" t="s">
        <v>25</v>
      </c>
      <c r="E39" s="59" t="s">
        <v>329</v>
      </c>
      <c r="F39" s="49"/>
      <c r="G39" s="119">
        <f>G40</f>
        <v>6.5</v>
      </c>
    </row>
    <row r="40" spans="1:7" ht="45" customHeight="1">
      <c r="A40" s="60"/>
      <c r="B40" s="51" t="s">
        <v>320</v>
      </c>
      <c r="C40" s="46" t="s">
        <v>23</v>
      </c>
      <c r="D40" s="49" t="s">
        <v>25</v>
      </c>
      <c r="E40" s="61" t="s">
        <v>329</v>
      </c>
      <c r="F40" s="44" t="s">
        <v>138</v>
      </c>
      <c r="G40" s="119">
        <v>6.5</v>
      </c>
    </row>
    <row r="41" spans="1:7" ht="15.75">
      <c r="A41" s="42" t="s">
        <v>239</v>
      </c>
      <c r="B41" s="62" t="s">
        <v>112</v>
      </c>
      <c r="C41" s="46" t="s">
        <v>23</v>
      </c>
      <c r="D41" s="44" t="s">
        <v>116</v>
      </c>
      <c r="E41" s="49"/>
      <c r="F41" s="44"/>
      <c r="G41" s="119">
        <v>20</v>
      </c>
    </row>
    <row r="42" spans="1:7" ht="15.75">
      <c r="A42" s="54" t="s">
        <v>240</v>
      </c>
      <c r="B42" s="48" t="s">
        <v>113</v>
      </c>
      <c r="C42" s="46" t="s">
        <v>23</v>
      </c>
      <c r="D42" s="49" t="s">
        <v>116</v>
      </c>
      <c r="E42" s="44" t="s">
        <v>317</v>
      </c>
      <c r="F42" s="44"/>
      <c r="G42" s="119">
        <v>20</v>
      </c>
    </row>
    <row r="43" spans="1:7" ht="15.75">
      <c r="A43" s="46"/>
      <c r="B43" s="50" t="s">
        <v>141</v>
      </c>
      <c r="C43" s="46" t="s">
        <v>23</v>
      </c>
      <c r="D43" s="49" t="s">
        <v>116</v>
      </c>
      <c r="E43" s="49" t="s">
        <v>317</v>
      </c>
      <c r="F43" s="44" t="s">
        <v>140</v>
      </c>
      <c r="G43" s="118">
        <v>20</v>
      </c>
    </row>
    <row r="44" spans="1:7" ht="15.75">
      <c r="A44" s="42" t="s">
        <v>114</v>
      </c>
      <c r="B44" s="43" t="s">
        <v>19</v>
      </c>
      <c r="C44" s="46" t="s">
        <v>23</v>
      </c>
      <c r="D44" s="44" t="s">
        <v>83</v>
      </c>
      <c r="E44" s="49"/>
      <c r="F44" s="49"/>
      <c r="G44" s="118">
        <f>G45+G47+G51</f>
        <v>5792.1</v>
      </c>
    </row>
    <row r="45" spans="1:7" ht="30">
      <c r="A45" s="54" t="s">
        <v>115</v>
      </c>
      <c r="B45" s="48" t="s">
        <v>100</v>
      </c>
      <c r="C45" s="46" t="s">
        <v>23</v>
      </c>
      <c r="D45" s="49" t="s">
        <v>83</v>
      </c>
      <c r="E45" s="45" t="s">
        <v>318</v>
      </c>
      <c r="F45" s="44"/>
      <c r="G45" s="118">
        <f>G46</f>
        <v>150</v>
      </c>
    </row>
    <row r="46" spans="1:7" ht="45">
      <c r="A46" s="46"/>
      <c r="B46" s="51" t="s">
        <v>320</v>
      </c>
      <c r="C46" s="46" t="s">
        <v>23</v>
      </c>
      <c r="D46" s="49" t="s">
        <v>83</v>
      </c>
      <c r="E46" s="63" t="s">
        <v>318</v>
      </c>
      <c r="F46" s="44" t="s">
        <v>138</v>
      </c>
      <c r="G46" s="119">
        <v>150</v>
      </c>
    </row>
    <row r="47" spans="1:7" ht="62.25" customHeight="1">
      <c r="A47" s="54" t="s">
        <v>244</v>
      </c>
      <c r="B47" s="64" t="s">
        <v>133</v>
      </c>
      <c r="C47" s="46" t="s">
        <v>23</v>
      </c>
      <c r="D47" s="61" t="s">
        <v>83</v>
      </c>
      <c r="E47" s="44" t="s">
        <v>303</v>
      </c>
      <c r="F47" s="44"/>
      <c r="G47" s="118">
        <f>G48+G49+G50</f>
        <v>5282.1</v>
      </c>
    </row>
    <row r="48" spans="1:7" ht="81.75" customHeight="1">
      <c r="A48" s="46"/>
      <c r="B48" s="65" t="s">
        <v>136</v>
      </c>
      <c r="C48" s="46" t="s">
        <v>23</v>
      </c>
      <c r="D48" s="61" t="s">
        <v>83</v>
      </c>
      <c r="E48" s="49" t="s">
        <v>303</v>
      </c>
      <c r="F48" s="44" t="s">
        <v>135</v>
      </c>
      <c r="G48" s="119">
        <v>5182.1</v>
      </c>
    </row>
    <row r="49" spans="1:7" ht="45" customHeight="1">
      <c r="A49" s="42"/>
      <c r="B49" s="138" t="s">
        <v>320</v>
      </c>
      <c r="C49" s="46" t="s">
        <v>23</v>
      </c>
      <c r="D49" s="61" t="s">
        <v>83</v>
      </c>
      <c r="E49" s="49" t="s">
        <v>303</v>
      </c>
      <c r="F49" s="44" t="s">
        <v>138</v>
      </c>
      <c r="G49" s="119">
        <v>95</v>
      </c>
    </row>
    <row r="50" spans="1:7" ht="15.75">
      <c r="A50" s="46"/>
      <c r="B50" s="50" t="s">
        <v>141</v>
      </c>
      <c r="C50" s="46" t="s">
        <v>23</v>
      </c>
      <c r="D50" s="61" t="s">
        <v>83</v>
      </c>
      <c r="E50" s="49" t="s">
        <v>303</v>
      </c>
      <c r="F50" s="44" t="s">
        <v>140</v>
      </c>
      <c r="G50" s="119">
        <v>5</v>
      </c>
    </row>
    <row r="51" spans="1:7" ht="45">
      <c r="A51" s="54" t="s">
        <v>245</v>
      </c>
      <c r="B51" s="66" t="s">
        <v>120</v>
      </c>
      <c r="C51" s="46" t="s">
        <v>23</v>
      </c>
      <c r="D51" s="61" t="s">
        <v>83</v>
      </c>
      <c r="E51" s="44" t="s">
        <v>301</v>
      </c>
      <c r="F51" s="44"/>
      <c r="G51" s="118">
        <f>G52</f>
        <v>360</v>
      </c>
    </row>
    <row r="52" spans="1:7" ht="45">
      <c r="A52" s="54"/>
      <c r="B52" s="51" t="s">
        <v>320</v>
      </c>
      <c r="C52" s="46" t="s">
        <v>23</v>
      </c>
      <c r="D52" s="61" t="s">
        <v>83</v>
      </c>
      <c r="E52" s="49" t="s">
        <v>301</v>
      </c>
      <c r="F52" s="44" t="s">
        <v>138</v>
      </c>
      <c r="G52" s="119">
        <v>360</v>
      </c>
    </row>
    <row r="53" spans="1:7" ht="28.5">
      <c r="A53" s="40" t="s">
        <v>30</v>
      </c>
      <c r="B53" s="43" t="s">
        <v>31</v>
      </c>
      <c r="C53" s="46" t="s">
        <v>23</v>
      </c>
      <c r="D53" s="44" t="s">
        <v>32</v>
      </c>
      <c r="E53" s="49"/>
      <c r="F53" s="49"/>
      <c r="G53" s="118">
        <f>G54+G57</f>
        <v>750</v>
      </c>
    </row>
    <row r="54" spans="1:7" ht="57">
      <c r="A54" s="40" t="s">
        <v>33</v>
      </c>
      <c r="B54" s="43" t="s">
        <v>101</v>
      </c>
      <c r="C54" s="46" t="s">
        <v>23</v>
      </c>
      <c r="D54" s="44" t="s">
        <v>34</v>
      </c>
      <c r="E54" s="49"/>
      <c r="F54" s="49"/>
      <c r="G54" s="118">
        <f>G55</f>
        <v>500</v>
      </c>
    </row>
    <row r="55" spans="1:7" ht="60">
      <c r="A55" s="54" t="s">
        <v>35</v>
      </c>
      <c r="B55" s="48" t="s">
        <v>102</v>
      </c>
      <c r="C55" s="46" t="s">
        <v>23</v>
      </c>
      <c r="D55" s="49" t="s">
        <v>34</v>
      </c>
      <c r="E55" s="59" t="s">
        <v>304</v>
      </c>
      <c r="F55" s="44"/>
      <c r="G55" s="118">
        <f>G56</f>
        <v>500</v>
      </c>
    </row>
    <row r="56" spans="1:7" ht="45">
      <c r="A56" s="54"/>
      <c r="B56" s="51" t="s">
        <v>320</v>
      </c>
      <c r="C56" s="46" t="s">
        <v>23</v>
      </c>
      <c r="D56" s="49" t="s">
        <v>34</v>
      </c>
      <c r="E56" s="61" t="s">
        <v>304</v>
      </c>
      <c r="F56" s="44" t="s">
        <v>138</v>
      </c>
      <c r="G56" s="119">
        <v>500</v>
      </c>
    </row>
    <row r="57" spans="1:7" ht="42.75">
      <c r="A57" s="40" t="s">
        <v>51</v>
      </c>
      <c r="B57" s="62" t="s">
        <v>50</v>
      </c>
      <c r="C57" s="46" t="s">
        <v>23</v>
      </c>
      <c r="D57" s="44" t="s">
        <v>49</v>
      </c>
      <c r="E57" s="44"/>
      <c r="F57" s="44"/>
      <c r="G57" s="118">
        <f>G58+G64+G60+G62</f>
        <v>250</v>
      </c>
    </row>
    <row r="58" spans="1:7" ht="46.5" customHeight="1">
      <c r="A58" s="54" t="s">
        <v>52</v>
      </c>
      <c r="B58" s="48" t="s">
        <v>109</v>
      </c>
      <c r="C58" s="46" t="s">
        <v>23</v>
      </c>
      <c r="D58" s="49" t="s">
        <v>49</v>
      </c>
      <c r="E58" s="59" t="s">
        <v>311</v>
      </c>
      <c r="F58" s="44"/>
      <c r="G58" s="118">
        <f>G59</f>
        <v>50</v>
      </c>
    </row>
    <row r="59" spans="1:7" ht="45">
      <c r="A59" s="42"/>
      <c r="B59" s="51" t="s">
        <v>320</v>
      </c>
      <c r="C59" s="46" t="s">
        <v>23</v>
      </c>
      <c r="D59" s="49" t="s">
        <v>49</v>
      </c>
      <c r="E59" s="61" t="s">
        <v>311</v>
      </c>
      <c r="F59" s="44" t="s">
        <v>138</v>
      </c>
      <c r="G59" s="119">
        <v>50</v>
      </c>
    </row>
    <row r="60" spans="1:7" ht="45">
      <c r="A60" s="54" t="s">
        <v>54</v>
      </c>
      <c r="B60" s="48" t="s">
        <v>110</v>
      </c>
      <c r="C60" s="46" t="s">
        <v>23</v>
      </c>
      <c r="D60" s="49" t="s">
        <v>49</v>
      </c>
      <c r="E60" s="59" t="s">
        <v>312</v>
      </c>
      <c r="F60" s="49"/>
      <c r="G60" s="118">
        <f>G61</f>
        <v>50</v>
      </c>
    </row>
    <row r="61" spans="1:7" ht="45">
      <c r="A61" s="46"/>
      <c r="B61" s="51" t="s">
        <v>320</v>
      </c>
      <c r="C61" s="46" t="s">
        <v>23</v>
      </c>
      <c r="D61" s="49" t="s">
        <v>49</v>
      </c>
      <c r="E61" s="61" t="s">
        <v>312</v>
      </c>
      <c r="F61" s="44" t="s">
        <v>138</v>
      </c>
      <c r="G61" s="119">
        <v>50</v>
      </c>
    </row>
    <row r="62" spans="1:7" ht="60">
      <c r="A62" s="46" t="s">
        <v>55</v>
      </c>
      <c r="B62" s="48" t="s">
        <v>324</v>
      </c>
      <c r="C62" s="46" t="s">
        <v>23</v>
      </c>
      <c r="D62" s="49" t="s">
        <v>49</v>
      </c>
      <c r="E62" s="44" t="s">
        <v>313</v>
      </c>
      <c r="F62" s="49"/>
      <c r="G62" s="118">
        <f>G63</f>
        <v>50</v>
      </c>
    </row>
    <row r="63" spans="1:7" ht="45">
      <c r="A63" s="46"/>
      <c r="B63" s="51" t="s">
        <v>320</v>
      </c>
      <c r="C63" s="46" t="s">
        <v>23</v>
      </c>
      <c r="D63" s="49" t="s">
        <v>49</v>
      </c>
      <c r="E63" s="49" t="s">
        <v>313</v>
      </c>
      <c r="F63" s="44" t="s">
        <v>138</v>
      </c>
      <c r="G63" s="119">
        <v>50</v>
      </c>
    </row>
    <row r="64" spans="1:7" ht="61.5" customHeight="1">
      <c r="A64" s="46" t="s">
        <v>108</v>
      </c>
      <c r="B64" s="55" t="s">
        <v>103</v>
      </c>
      <c r="C64" s="46" t="s">
        <v>23</v>
      </c>
      <c r="D64" s="49" t="s">
        <v>49</v>
      </c>
      <c r="E64" s="45" t="s">
        <v>314</v>
      </c>
      <c r="F64" s="44"/>
      <c r="G64" s="118">
        <f>G65</f>
        <v>100</v>
      </c>
    </row>
    <row r="65" spans="1:7" ht="45">
      <c r="A65" s="46"/>
      <c r="B65" s="51" t="s">
        <v>320</v>
      </c>
      <c r="C65" s="46" t="s">
        <v>23</v>
      </c>
      <c r="D65" s="49" t="s">
        <v>49</v>
      </c>
      <c r="E65" s="63" t="s">
        <v>314</v>
      </c>
      <c r="F65" s="44" t="s">
        <v>138</v>
      </c>
      <c r="G65" s="119">
        <v>100</v>
      </c>
    </row>
    <row r="66" spans="1:7" ht="24.75" customHeight="1">
      <c r="A66" s="40" t="s">
        <v>36</v>
      </c>
      <c r="B66" s="43" t="s">
        <v>57</v>
      </c>
      <c r="C66" s="46" t="s">
        <v>23</v>
      </c>
      <c r="D66" s="44" t="s">
        <v>56</v>
      </c>
      <c r="E66" s="49"/>
      <c r="F66" s="49"/>
      <c r="G66" s="118">
        <f>G67</f>
        <v>27839.5</v>
      </c>
    </row>
    <row r="67" spans="1:7" ht="25.5" customHeight="1">
      <c r="A67" s="40" t="s">
        <v>37</v>
      </c>
      <c r="B67" s="62" t="s">
        <v>68</v>
      </c>
      <c r="C67" s="46" t="s">
        <v>23</v>
      </c>
      <c r="D67" s="44" t="s">
        <v>69</v>
      </c>
      <c r="E67" s="49"/>
      <c r="F67" s="49"/>
      <c r="G67" s="118">
        <f>G68</f>
        <v>27839.5</v>
      </c>
    </row>
    <row r="68" spans="1:7" ht="28.5">
      <c r="A68" s="54"/>
      <c r="B68" s="62" t="s">
        <v>106</v>
      </c>
      <c r="C68" s="46" t="s">
        <v>23</v>
      </c>
      <c r="D68" s="49" t="s">
        <v>69</v>
      </c>
      <c r="E68" s="44" t="s">
        <v>310</v>
      </c>
      <c r="F68" s="49"/>
      <c r="G68" s="118">
        <f>G69+G71</f>
        <v>27839.5</v>
      </c>
    </row>
    <row r="69" spans="1:7" ht="45">
      <c r="A69" s="46" t="s">
        <v>84</v>
      </c>
      <c r="B69" s="48" t="s">
        <v>241</v>
      </c>
      <c r="C69" s="46" t="s">
        <v>23</v>
      </c>
      <c r="D69" s="49" t="s">
        <v>69</v>
      </c>
      <c r="E69" s="44" t="s">
        <v>309</v>
      </c>
      <c r="F69" s="49"/>
      <c r="G69" s="118">
        <f>G70</f>
        <v>4970</v>
      </c>
    </row>
    <row r="70" spans="1:7" ht="45">
      <c r="A70" s="46"/>
      <c r="B70" s="51" t="s">
        <v>320</v>
      </c>
      <c r="C70" s="46" t="s">
        <v>23</v>
      </c>
      <c r="D70" s="49" t="s">
        <v>69</v>
      </c>
      <c r="E70" s="49" t="s">
        <v>309</v>
      </c>
      <c r="F70" s="44" t="s">
        <v>138</v>
      </c>
      <c r="G70" s="119">
        <v>4970</v>
      </c>
    </row>
    <row r="71" spans="1:7" ht="45">
      <c r="A71" s="54" t="s">
        <v>287</v>
      </c>
      <c r="B71" s="48" t="s">
        <v>268</v>
      </c>
      <c r="C71" s="54" t="s">
        <v>23</v>
      </c>
      <c r="D71" s="61" t="s">
        <v>69</v>
      </c>
      <c r="E71" s="44"/>
      <c r="F71" s="44"/>
      <c r="G71" s="118">
        <f>G72+G74</f>
        <v>22869.5</v>
      </c>
    </row>
    <row r="72" spans="1:7" ht="45">
      <c r="A72" s="67" t="s">
        <v>288</v>
      </c>
      <c r="B72" s="68" t="s">
        <v>338</v>
      </c>
      <c r="C72" s="54" t="s">
        <v>23</v>
      </c>
      <c r="D72" s="61" t="s">
        <v>69</v>
      </c>
      <c r="E72" s="44" t="s">
        <v>337</v>
      </c>
      <c r="F72" s="44"/>
      <c r="G72" s="119">
        <f>G73</f>
        <v>20000</v>
      </c>
    </row>
    <row r="73" spans="1:7" ht="45">
      <c r="A73" s="67"/>
      <c r="B73" s="51" t="s">
        <v>320</v>
      </c>
      <c r="C73" s="54" t="s">
        <v>23</v>
      </c>
      <c r="D73" s="61" t="s">
        <v>69</v>
      </c>
      <c r="E73" s="49" t="s">
        <v>337</v>
      </c>
      <c r="F73" s="59" t="s">
        <v>138</v>
      </c>
      <c r="G73" s="120">
        <v>20000</v>
      </c>
    </row>
    <row r="74" spans="1:7" ht="57" customHeight="1">
      <c r="A74" s="67" t="s">
        <v>289</v>
      </c>
      <c r="B74" s="56" t="s">
        <v>326</v>
      </c>
      <c r="C74" s="54" t="s">
        <v>23</v>
      </c>
      <c r="D74" s="61" t="s">
        <v>69</v>
      </c>
      <c r="E74" s="44" t="s">
        <v>336</v>
      </c>
      <c r="F74" s="44"/>
      <c r="G74" s="119">
        <f>G75</f>
        <v>2869.5</v>
      </c>
    </row>
    <row r="75" spans="1:7" ht="30.75" customHeight="1">
      <c r="A75" s="67"/>
      <c r="B75" s="69" t="s">
        <v>137</v>
      </c>
      <c r="C75" s="54" t="s">
        <v>23</v>
      </c>
      <c r="D75" s="61" t="s">
        <v>69</v>
      </c>
      <c r="E75" s="49" t="s">
        <v>336</v>
      </c>
      <c r="F75" s="59" t="s">
        <v>138</v>
      </c>
      <c r="G75" s="119">
        <v>2869.5</v>
      </c>
    </row>
    <row r="76" spans="1:7" ht="15.75">
      <c r="A76" s="40" t="s">
        <v>38</v>
      </c>
      <c r="B76" s="62" t="s">
        <v>82</v>
      </c>
      <c r="C76" s="46" t="s">
        <v>23</v>
      </c>
      <c r="D76" s="44" t="s">
        <v>78</v>
      </c>
      <c r="E76" s="49"/>
      <c r="F76" s="49"/>
      <c r="G76" s="118">
        <f>G77</f>
        <v>50</v>
      </c>
    </row>
    <row r="77" spans="1:7" ht="28.5">
      <c r="A77" s="40" t="s">
        <v>39</v>
      </c>
      <c r="B77" s="62" t="s">
        <v>81</v>
      </c>
      <c r="C77" s="46" t="s">
        <v>23</v>
      </c>
      <c r="D77" s="44" t="s">
        <v>79</v>
      </c>
      <c r="E77" s="49"/>
      <c r="F77" s="49"/>
      <c r="G77" s="118">
        <f>G78</f>
        <v>50</v>
      </c>
    </row>
    <row r="78" spans="1:7" ht="45">
      <c r="A78" s="46" t="s">
        <v>104</v>
      </c>
      <c r="B78" s="48" t="s">
        <v>105</v>
      </c>
      <c r="C78" s="46" t="s">
        <v>23</v>
      </c>
      <c r="D78" s="49" t="s">
        <v>79</v>
      </c>
      <c r="E78" s="59" t="s">
        <v>305</v>
      </c>
      <c r="F78" s="49"/>
      <c r="G78" s="119">
        <f>G79</f>
        <v>50</v>
      </c>
    </row>
    <row r="79" spans="1:7" ht="45">
      <c r="A79" s="46"/>
      <c r="B79" s="51" t="s">
        <v>320</v>
      </c>
      <c r="C79" s="46" t="s">
        <v>23</v>
      </c>
      <c r="D79" s="49" t="s">
        <v>79</v>
      </c>
      <c r="E79" s="61" t="s">
        <v>305</v>
      </c>
      <c r="F79" s="44" t="s">
        <v>138</v>
      </c>
      <c r="G79" s="119">
        <v>50</v>
      </c>
    </row>
    <row r="80" spans="1:7" ht="15.75">
      <c r="A80" s="40" t="s">
        <v>59</v>
      </c>
      <c r="B80" s="43" t="s">
        <v>65</v>
      </c>
      <c r="C80" s="46" t="s">
        <v>23</v>
      </c>
      <c r="D80" s="44" t="s">
        <v>66</v>
      </c>
      <c r="E80" s="49"/>
      <c r="F80" s="44"/>
      <c r="G80" s="118">
        <f>G89+G81+G84</f>
        <v>7684.1</v>
      </c>
    </row>
    <row r="81" spans="1:7" ht="42.75">
      <c r="A81" s="42" t="s">
        <v>60</v>
      </c>
      <c r="B81" s="70" t="s">
        <v>119</v>
      </c>
      <c r="C81" s="46" t="s">
        <v>23</v>
      </c>
      <c r="D81" s="44" t="s">
        <v>117</v>
      </c>
      <c r="E81" s="49"/>
      <c r="F81" s="44"/>
      <c r="G81" s="118">
        <f>G82</f>
        <v>50</v>
      </c>
    </row>
    <row r="82" spans="1:7" ht="105">
      <c r="A82" s="46" t="s">
        <v>242</v>
      </c>
      <c r="B82" s="66" t="s">
        <v>118</v>
      </c>
      <c r="C82" s="46" t="s">
        <v>23</v>
      </c>
      <c r="D82" s="49" t="s">
        <v>117</v>
      </c>
      <c r="E82" s="44" t="s">
        <v>294</v>
      </c>
      <c r="F82" s="44"/>
      <c r="G82" s="119">
        <f>G83</f>
        <v>50</v>
      </c>
    </row>
    <row r="83" spans="1:7" ht="45">
      <c r="A83" s="46"/>
      <c r="B83" s="51" t="s">
        <v>320</v>
      </c>
      <c r="C83" s="46" t="s">
        <v>23</v>
      </c>
      <c r="D83" s="49" t="s">
        <v>117</v>
      </c>
      <c r="E83" s="49" t="s">
        <v>294</v>
      </c>
      <c r="F83" s="44" t="s">
        <v>138</v>
      </c>
      <c r="G83" s="119">
        <v>50</v>
      </c>
    </row>
    <row r="84" spans="1:7" ht="15.75">
      <c r="A84" s="71" t="s">
        <v>252</v>
      </c>
      <c r="B84" s="43" t="s">
        <v>401</v>
      </c>
      <c r="C84" s="46" t="s">
        <v>23</v>
      </c>
      <c r="D84" s="44" t="s">
        <v>67</v>
      </c>
      <c r="E84" s="49"/>
      <c r="F84" s="44"/>
      <c r="G84" s="118">
        <f>G85</f>
        <v>5784.1</v>
      </c>
    </row>
    <row r="85" spans="1:7" ht="75" customHeight="1">
      <c r="A85" s="72" t="s">
        <v>253</v>
      </c>
      <c r="B85" s="66" t="s">
        <v>132</v>
      </c>
      <c r="C85" s="46" t="s">
        <v>23</v>
      </c>
      <c r="D85" s="44" t="s">
        <v>67</v>
      </c>
      <c r="E85" s="44" t="s">
        <v>302</v>
      </c>
      <c r="F85" s="44"/>
      <c r="G85" s="118">
        <f>G86+G87+G88</f>
        <v>5784.1</v>
      </c>
    </row>
    <row r="86" spans="1:7" ht="92.25" customHeight="1">
      <c r="A86" s="42"/>
      <c r="B86" s="73" t="s">
        <v>136</v>
      </c>
      <c r="C86" s="46" t="s">
        <v>23</v>
      </c>
      <c r="D86" s="49" t="s">
        <v>67</v>
      </c>
      <c r="E86" s="49" t="s">
        <v>302</v>
      </c>
      <c r="F86" s="44" t="s">
        <v>135</v>
      </c>
      <c r="G86" s="119">
        <v>5539.1</v>
      </c>
    </row>
    <row r="87" spans="1:7" ht="45">
      <c r="A87" s="57"/>
      <c r="B87" s="51" t="s">
        <v>320</v>
      </c>
      <c r="C87" s="58" t="s">
        <v>23</v>
      </c>
      <c r="D87" s="49" t="s">
        <v>67</v>
      </c>
      <c r="E87" s="49" t="s">
        <v>302</v>
      </c>
      <c r="F87" s="44" t="s">
        <v>138</v>
      </c>
      <c r="G87" s="121">
        <v>240</v>
      </c>
    </row>
    <row r="88" spans="1:7" ht="15.75">
      <c r="A88" s="42"/>
      <c r="B88" s="74" t="s">
        <v>141</v>
      </c>
      <c r="C88" s="46" t="s">
        <v>23</v>
      </c>
      <c r="D88" s="49" t="s">
        <v>67</v>
      </c>
      <c r="E88" s="49" t="s">
        <v>302</v>
      </c>
      <c r="F88" s="44" t="s">
        <v>140</v>
      </c>
      <c r="G88" s="121">
        <v>5</v>
      </c>
    </row>
    <row r="89" spans="1:7" ht="15.75">
      <c r="A89" s="40" t="s">
        <v>254</v>
      </c>
      <c r="B89" s="76" t="s">
        <v>123</v>
      </c>
      <c r="C89" s="46" t="s">
        <v>23</v>
      </c>
      <c r="D89" s="44" t="s">
        <v>122</v>
      </c>
      <c r="E89" s="49"/>
      <c r="F89" s="44"/>
      <c r="G89" s="118">
        <f>G92+G90</f>
        <v>1850</v>
      </c>
    </row>
    <row r="90" spans="1:7" ht="45">
      <c r="A90" s="54" t="s">
        <v>255</v>
      </c>
      <c r="B90" s="139" t="s">
        <v>407</v>
      </c>
      <c r="C90" s="46" t="s">
        <v>23</v>
      </c>
      <c r="D90" s="44" t="s">
        <v>122</v>
      </c>
      <c r="E90" s="44" t="s">
        <v>405</v>
      </c>
      <c r="F90" s="44"/>
      <c r="G90" s="140">
        <f>G91</f>
        <v>400</v>
      </c>
    </row>
    <row r="91" spans="1:7" ht="30">
      <c r="A91" s="54"/>
      <c r="B91" s="75" t="s">
        <v>137</v>
      </c>
      <c r="C91" s="58" t="s">
        <v>23</v>
      </c>
      <c r="D91" s="49" t="s">
        <v>122</v>
      </c>
      <c r="E91" s="49" t="s">
        <v>405</v>
      </c>
      <c r="F91" s="44" t="s">
        <v>138</v>
      </c>
      <c r="G91" s="121">
        <v>400</v>
      </c>
    </row>
    <row r="92" spans="1:7" ht="60">
      <c r="A92" s="54" t="s">
        <v>404</v>
      </c>
      <c r="B92" s="55" t="s">
        <v>403</v>
      </c>
      <c r="C92" s="46" t="s">
        <v>23</v>
      </c>
      <c r="D92" s="49" t="s">
        <v>122</v>
      </c>
      <c r="E92" s="44" t="s">
        <v>315</v>
      </c>
      <c r="F92" s="44"/>
      <c r="G92" s="118">
        <f>G93</f>
        <v>1450</v>
      </c>
    </row>
    <row r="93" spans="1:7" ht="45">
      <c r="A93" s="40"/>
      <c r="B93" s="51" t="s">
        <v>320</v>
      </c>
      <c r="C93" s="46" t="s">
        <v>23</v>
      </c>
      <c r="D93" s="49" t="s">
        <v>122</v>
      </c>
      <c r="E93" s="49" t="s">
        <v>315</v>
      </c>
      <c r="F93" s="44" t="s">
        <v>138</v>
      </c>
      <c r="G93" s="119">
        <v>1450</v>
      </c>
    </row>
    <row r="94" spans="1:7" ht="15.75">
      <c r="A94" s="40" t="s">
        <v>72</v>
      </c>
      <c r="B94" s="43" t="s">
        <v>90</v>
      </c>
      <c r="C94" s="46" t="s">
        <v>23</v>
      </c>
      <c r="D94" s="44" t="s">
        <v>40</v>
      </c>
      <c r="E94" s="63"/>
      <c r="F94" s="42"/>
      <c r="G94" s="118">
        <f>G95</f>
        <v>3550</v>
      </c>
    </row>
    <row r="95" spans="1:7" ht="15.75">
      <c r="A95" s="40" t="s">
        <v>73</v>
      </c>
      <c r="B95" s="43" t="s">
        <v>61</v>
      </c>
      <c r="C95" s="46" t="s">
        <v>23</v>
      </c>
      <c r="D95" s="44" t="s">
        <v>58</v>
      </c>
      <c r="E95" s="63"/>
      <c r="F95" s="42"/>
      <c r="G95" s="118">
        <f>G96</f>
        <v>3550</v>
      </c>
    </row>
    <row r="96" spans="1:7" ht="45.75" customHeight="1">
      <c r="A96" s="54" t="s">
        <v>74</v>
      </c>
      <c r="B96" s="48" t="s">
        <v>402</v>
      </c>
      <c r="C96" s="46" t="s">
        <v>23</v>
      </c>
      <c r="D96" s="44" t="s">
        <v>58</v>
      </c>
      <c r="E96" s="44" t="s">
        <v>300</v>
      </c>
      <c r="F96" s="44"/>
      <c r="G96" s="118">
        <f>G97</f>
        <v>3550</v>
      </c>
    </row>
    <row r="97" spans="1:7" ht="30">
      <c r="A97" s="42"/>
      <c r="B97" s="75" t="s">
        <v>137</v>
      </c>
      <c r="C97" s="46" t="s">
        <v>23</v>
      </c>
      <c r="D97" s="49" t="s">
        <v>58</v>
      </c>
      <c r="E97" s="49" t="s">
        <v>300</v>
      </c>
      <c r="F97" s="44" t="s">
        <v>138</v>
      </c>
      <c r="G97" s="119">
        <v>3550</v>
      </c>
    </row>
    <row r="98" spans="1:7" ht="15.75">
      <c r="A98" s="40" t="s">
        <v>70</v>
      </c>
      <c r="B98" s="43" t="s">
        <v>42</v>
      </c>
      <c r="C98" s="46" t="s">
        <v>23</v>
      </c>
      <c r="D98" s="44" t="s">
        <v>43</v>
      </c>
      <c r="E98" s="49"/>
      <c r="F98" s="44"/>
      <c r="G98" s="118">
        <f>G102+G99</f>
        <v>14447.8</v>
      </c>
    </row>
    <row r="99" spans="1:7" ht="15.75">
      <c r="A99" s="40" t="s">
        <v>63</v>
      </c>
      <c r="B99" s="43" t="s">
        <v>94</v>
      </c>
      <c r="C99" s="46" t="s">
        <v>23</v>
      </c>
      <c r="D99" s="44" t="s">
        <v>93</v>
      </c>
      <c r="E99" s="49"/>
      <c r="F99" s="49"/>
      <c r="G99" s="118">
        <f>G100</f>
        <v>507</v>
      </c>
    </row>
    <row r="100" spans="1:7" ht="60">
      <c r="A100" s="54" t="s">
        <v>64</v>
      </c>
      <c r="B100" s="48" t="s">
        <v>134</v>
      </c>
      <c r="C100" s="46" t="s">
        <v>23</v>
      </c>
      <c r="D100" s="49" t="s">
        <v>93</v>
      </c>
      <c r="E100" s="44" t="s">
        <v>307</v>
      </c>
      <c r="F100" s="49"/>
      <c r="G100" s="119">
        <f>G101</f>
        <v>507</v>
      </c>
    </row>
    <row r="101" spans="1:7" ht="30.75" customHeight="1">
      <c r="A101" s="46"/>
      <c r="B101" s="50" t="s">
        <v>139</v>
      </c>
      <c r="C101" s="46" t="s">
        <v>23</v>
      </c>
      <c r="D101" s="49" t="s">
        <v>93</v>
      </c>
      <c r="E101" s="49" t="s">
        <v>307</v>
      </c>
      <c r="F101" s="44" t="s">
        <v>128</v>
      </c>
      <c r="G101" s="119">
        <v>507</v>
      </c>
    </row>
    <row r="102" spans="1:7" ht="15.75">
      <c r="A102" s="40" t="s">
        <v>75</v>
      </c>
      <c r="B102" s="62" t="s">
        <v>44</v>
      </c>
      <c r="C102" s="46" t="s">
        <v>23</v>
      </c>
      <c r="D102" s="44" t="s">
        <v>45</v>
      </c>
      <c r="E102" s="49"/>
      <c r="F102" s="44"/>
      <c r="G102" s="118">
        <f>G103</f>
        <v>13940.8</v>
      </c>
    </row>
    <row r="103" spans="1:7" ht="28.5">
      <c r="A103" s="40" t="s">
        <v>71</v>
      </c>
      <c r="B103" s="62" t="s">
        <v>53</v>
      </c>
      <c r="C103" s="46" t="s">
        <v>23</v>
      </c>
      <c r="D103" s="44" t="s">
        <v>45</v>
      </c>
      <c r="E103" s="59" t="s">
        <v>293</v>
      </c>
      <c r="F103" s="44"/>
      <c r="G103" s="118">
        <f>G104+G106</f>
        <v>13940.8</v>
      </c>
    </row>
    <row r="104" spans="1:7" ht="75.75" customHeight="1">
      <c r="A104" s="46" t="s">
        <v>243</v>
      </c>
      <c r="B104" s="77" t="s">
        <v>334</v>
      </c>
      <c r="C104" s="46" t="s">
        <v>23</v>
      </c>
      <c r="D104" s="49" t="s">
        <v>45</v>
      </c>
      <c r="E104" s="44" t="s">
        <v>333</v>
      </c>
      <c r="F104" s="49"/>
      <c r="G104" s="118">
        <f>G105</f>
        <v>9043.4</v>
      </c>
    </row>
    <row r="105" spans="1:7" ht="30">
      <c r="A105" s="46"/>
      <c r="B105" s="48" t="s">
        <v>139</v>
      </c>
      <c r="C105" s="46" t="s">
        <v>23</v>
      </c>
      <c r="D105" s="49" t="s">
        <v>45</v>
      </c>
      <c r="E105" s="49" t="s">
        <v>333</v>
      </c>
      <c r="F105" s="44" t="s">
        <v>128</v>
      </c>
      <c r="G105" s="119">
        <v>9043.4</v>
      </c>
    </row>
    <row r="106" spans="1:7" ht="75">
      <c r="A106" s="46" t="s">
        <v>339</v>
      </c>
      <c r="B106" s="48" t="s">
        <v>321</v>
      </c>
      <c r="C106" s="42" t="s">
        <v>23</v>
      </c>
      <c r="D106" s="44" t="s">
        <v>45</v>
      </c>
      <c r="E106" s="44" t="s">
        <v>332</v>
      </c>
      <c r="F106" s="49"/>
      <c r="G106" s="118">
        <f>G107</f>
        <v>4897.4</v>
      </c>
    </row>
    <row r="107" spans="1:7" ht="30">
      <c r="A107" s="46"/>
      <c r="B107" s="48" t="s">
        <v>139</v>
      </c>
      <c r="C107" s="46" t="s">
        <v>23</v>
      </c>
      <c r="D107" s="49" t="s">
        <v>45</v>
      </c>
      <c r="E107" s="49" t="s">
        <v>332</v>
      </c>
      <c r="F107" s="44" t="s">
        <v>128</v>
      </c>
      <c r="G107" s="119">
        <v>4897.4</v>
      </c>
    </row>
    <row r="108" spans="1:7" ht="15.75">
      <c r="A108" s="40" t="s">
        <v>80</v>
      </c>
      <c r="B108" s="62" t="s">
        <v>234</v>
      </c>
      <c r="C108" s="46" t="s">
        <v>23</v>
      </c>
      <c r="D108" s="44" t="s">
        <v>236</v>
      </c>
      <c r="E108" s="61"/>
      <c r="F108" s="61"/>
      <c r="G108" s="122">
        <f>G110</f>
        <v>400</v>
      </c>
    </row>
    <row r="109" spans="1:7" ht="15.75">
      <c r="A109" s="40" t="s">
        <v>76</v>
      </c>
      <c r="B109" s="78" t="s">
        <v>327</v>
      </c>
      <c r="C109" s="46" t="s">
        <v>23</v>
      </c>
      <c r="D109" s="44" t="s">
        <v>235</v>
      </c>
      <c r="E109" s="61"/>
      <c r="F109" s="61"/>
      <c r="G109" s="122">
        <f>G110</f>
        <v>400</v>
      </c>
    </row>
    <row r="110" spans="1:7" ht="60">
      <c r="A110" s="46" t="s">
        <v>77</v>
      </c>
      <c r="B110" s="73" t="s">
        <v>323</v>
      </c>
      <c r="C110" s="46" t="s">
        <v>23</v>
      </c>
      <c r="D110" s="49" t="s">
        <v>235</v>
      </c>
      <c r="E110" s="44" t="s">
        <v>316</v>
      </c>
      <c r="F110" s="44"/>
      <c r="G110" s="120">
        <f>G111</f>
        <v>400</v>
      </c>
    </row>
    <row r="111" spans="1:7" ht="45">
      <c r="A111" s="57"/>
      <c r="B111" s="51" t="s">
        <v>320</v>
      </c>
      <c r="C111" s="58" t="s">
        <v>23</v>
      </c>
      <c r="D111" s="49" t="s">
        <v>235</v>
      </c>
      <c r="E111" s="49" t="s">
        <v>316</v>
      </c>
      <c r="F111" s="44" t="s">
        <v>138</v>
      </c>
      <c r="G111" s="120">
        <v>400</v>
      </c>
    </row>
    <row r="112" spans="1:7" ht="15.75">
      <c r="A112" s="40" t="s">
        <v>107</v>
      </c>
      <c r="B112" s="62" t="s">
        <v>86</v>
      </c>
      <c r="C112" s="46" t="s">
        <v>23</v>
      </c>
      <c r="D112" s="44" t="s">
        <v>87</v>
      </c>
      <c r="E112" s="49"/>
      <c r="F112" s="44"/>
      <c r="G112" s="118">
        <f>G113</f>
        <v>1460</v>
      </c>
    </row>
    <row r="113" spans="1:7" ht="15.75">
      <c r="A113" s="40" t="s">
        <v>129</v>
      </c>
      <c r="B113" s="43" t="s">
        <v>41</v>
      </c>
      <c r="C113" s="46" t="s">
        <v>23</v>
      </c>
      <c r="D113" s="44" t="s">
        <v>85</v>
      </c>
      <c r="E113" s="79"/>
      <c r="F113" s="49"/>
      <c r="G113" s="118">
        <f>G114</f>
        <v>1460</v>
      </c>
    </row>
    <row r="114" spans="1:7" ht="75">
      <c r="A114" s="54" t="s">
        <v>231</v>
      </c>
      <c r="B114" s="48" t="s">
        <v>325</v>
      </c>
      <c r="C114" s="46" t="s">
        <v>23</v>
      </c>
      <c r="D114" s="49" t="s">
        <v>85</v>
      </c>
      <c r="E114" s="44" t="s">
        <v>308</v>
      </c>
      <c r="F114" s="44"/>
      <c r="G114" s="118">
        <f>G115</f>
        <v>1460</v>
      </c>
    </row>
    <row r="115" spans="1:7" ht="45">
      <c r="A115" s="42"/>
      <c r="B115" s="51" t="s">
        <v>320</v>
      </c>
      <c r="C115" s="46" t="s">
        <v>23</v>
      </c>
      <c r="D115" s="49" t="s">
        <v>85</v>
      </c>
      <c r="E115" s="49" t="s">
        <v>308</v>
      </c>
      <c r="F115" s="44" t="s">
        <v>138</v>
      </c>
      <c r="G115" s="119">
        <v>1460</v>
      </c>
    </row>
    <row r="116" spans="1:7" ht="42.75">
      <c r="A116" s="80" t="s">
        <v>62</v>
      </c>
      <c r="B116" s="81" t="s">
        <v>130</v>
      </c>
      <c r="C116" s="46" t="s">
        <v>124</v>
      </c>
      <c r="D116" s="61"/>
      <c r="E116" s="61"/>
      <c r="F116" s="61"/>
      <c r="G116" s="122">
        <f>G117</f>
        <v>895.8000000000001</v>
      </c>
    </row>
    <row r="117" spans="1:7" ht="15.75">
      <c r="A117" s="82">
        <v>12</v>
      </c>
      <c r="B117" s="83" t="s">
        <v>8</v>
      </c>
      <c r="C117" s="46" t="s">
        <v>124</v>
      </c>
      <c r="D117" s="59" t="s">
        <v>10</v>
      </c>
      <c r="E117" s="61"/>
      <c r="F117" s="61"/>
      <c r="G117" s="122">
        <f>G118</f>
        <v>895.8000000000001</v>
      </c>
    </row>
    <row r="118" spans="1:7" ht="28.5">
      <c r="A118" s="54" t="s">
        <v>88</v>
      </c>
      <c r="B118" s="84" t="s">
        <v>125</v>
      </c>
      <c r="C118" s="46" t="s">
        <v>124</v>
      </c>
      <c r="D118" s="59" t="s">
        <v>126</v>
      </c>
      <c r="E118" s="61"/>
      <c r="F118" s="61"/>
      <c r="G118" s="122">
        <f>G119</f>
        <v>895.8000000000001</v>
      </c>
    </row>
    <row r="119" spans="1:7" ht="15.75">
      <c r="A119" s="46" t="s">
        <v>89</v>
      </c>
      <c r="B119" s="48" t="s">
        <v>233</v>
      </c>
      <c r="C119" s="46" t="s">
        <v>124</v>
      </c>
      <c r="D119" s="49" t="s">
        <v>126</v>
      </c>
      <c r="E119" s="44" t="s">
        <v>306</v>
      </c>
      <c r="F119" s="49"/>
      <c r="G119" s="120">
        <f>G120+G121</f>
        <v>895.8000000000001</v>
      </c>
    </row>
    <row r="120" spans="1:7" ht="93.75" customHeight="1">
      <c r="A120" s="46"/>
      <c r="B120" s="48" t="s">
        <v>136</v>
      </c>
      <c r="C120" s="46" t="s">
        <v>124</v>
      </c>
      <c r="D120" s="49" t="s">
        <v>126</v>
      </c>
      <c r="E120" s="49" t="s">
        <v>306</v>
      </c>
      <c r="F120" s="44" t="s">
        <v>135</v>
      </c>
      <c r="G120" s="120">
        <v>894.6</v>
      </c>
    </row>
    <row r="121" spans="1:7" ht="15">
      <c r="A121" s="127"/>
      <c r="B121" s="50" t="s">
        <v>141</v>
      </c>
      <c r="C121" s="46" t="s">
        <v>124</v>
      </c>
      <c r="D121" s="49" t="s">
        <v>126</v>
      </c>
      <c r="E121" s="49" t="s">
        <v>306</v>
      </c>
      <c r="F121" s="44" t="s">
        <v>140</v>
      </c>
      <c r="G121" s="119">
        <v>1.2</v>
      </c>
    </row>
    <row r="122" spans="1:7" ht="25.5" customHeight="1" thickBot="1">
      <c r="A122" s="60"/>
      <c r="B122" s="85" t="s">
        <v>0</v>
      </c>
      <c r="C122" s="86"/>
      <c r="D122" s="87"/>
      <c r="E122" s="88"/>
      <c r="F122" s="87"/>
      <c r="G122" s="123">
        <f>G13+G27+G116</f>
        <v>80832.90000000001</v>
      </c>
    </row>
    <row r="123" spans="1:7" ht="15.75">
      <c r="A123" s="89"/>
      <c r="B123" s="90"/>
      <c r="C123" s="90"/>
      <c r="D123" s="91"/>
      <c r="E123" s="92"/>
      <c r="F123" s="91"/>
      <c r="G123" s="124"/>
    </row>
  </sheetData>
  <mergeCells count="10">
    <mergeCell ref="A10:G10"/>
    <mergeCell ref="A11:G11"/>
    <mergeCell ref="A9:G9"/>
    <mergeCell ref="D1:G1"/>
    <mergeCell ref="D2:G2"/>
    <mergeCell ref="D3:G3"/>
    <mergeCell ref="A8:G8"/>
    <mergeCell ref="D5:G5"/>
    <mergeCell ref="D4:G4"/>
    <mergeCell ref="A4:B4"/>
  </mergeCells>
  <printOptions/>
  <pageMargins left="0.984251968503937" right="0.3937007874015748" top="0.5905511811023623" bottom="0.5905511811023623" header="0.31496062992125984" footer="0.1968503937007874"/>
  <pageSetup fitToHeight="6" fitToWidth="1" horizontalDpi="600" verticalDpi="600" orientation="portrait" paperSize="9" scale="84" r:id="rId1"/>
  <rowBreaks count="4" manualBreakCount="4">
    <brk id="28" max="255" man="1"/>
    <brk id="63" max="6" man="1"/>
    <brk id="84" max="255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view="pageBreakPreview" zoomScaleSheetLayoutView="100" workbookViewId="0" topLeftCell="A1">
      <selection activeCell="C16" sqref="C16"/>
    </sheetView>
  </sheetViews>
  <sheetFormatPr defaultColWidth="8.796875" defaultRowHeight="15"/>
  <cols>
    <col min="1" max="1" width="6.296875" style="33" customWidth="1"/>
    <col min="2" max="2" width="41.296875" style="33" customWidth="1"/>
    <col min="3" max="3" width="7.19921875" style="93" customWidth="1"/>
    <col min="4" max="4" width="11.59765625" style="94" customWidth="1"/>
    <col min="5" max="5" width="8.796875" style="94" customWidth="1"/>
    <col min="6" max="6" width="15.69921875" style="136" customWidth="1"/>
    <col min="7" max="16384" width="8.8984375" style="23" customWidth="1"/>
  </cols>
  <sheetData>
    <row r="1" spans="1:6" ht="15.75">
      <c r="A1" s="17" t="s">
        <v>95</v>
      </c>
      <c r="B1" s="17"/>
      <c r="C1" s="145" t="s">
        <v>394</v>
      </c>
      <c r="D1" s="145"/>
      <c r="E1" s="145"/>
      <c r="F1" s="145"/>
    </row>
    <row r="2" spans="1:6" ht="15.75" customHeight="1">
      <c r="A2" s="17"/>
      <c r="B2" s="17"/>
      <c r="C2" s="146" t="s">
        <v>98</v>
      </c>
      <c r="D2" s="146"/>
      <c r="E2" s="146"/>
      <c r="F2" s="146"/>
    </row>
    <row r="3" spans="1:6" ht="15.75">
      <c r="A3" s="17" t="s">
        <v>391</v>
      </c>
      <c r="B3" s="17" t="s">
        <v>391</v>
      </c>
      <c r="C3" s="147" t="s">
        <v>99</v>
      </c>
      <c r="D3" s="147"/>
      <c r="E3" s="147"/>
      <c r="F3" s="147"/>
    </row>
    <row r="4" spans="1:6" ht="15.75">
      <c r="A4" s="149"/>
      <c r="B4" s="150"/>
      <c r="C4" s="147" t="s">
        <v>96</v>
      </c>
      <c r="D4" s="147"/>
      <c r="E4" s="147"/>
      <c r="F4" s="147"/>
    </row>
    <row r="5" spans="1:6" ht="15.75">
      <c r="A5" s="32"/>
      <c r="B5" s="34"/>
      <c r="C5" s="148" t="s">
        <v>409</v>
      </c>
      <c r="D5" s="148"/>
      <c r="E5" s="148"/>
      <c r="F5" s="148"/>
    </row>
    <row r="6" spans="1:6" ht="15.75">
      <c r="A6" s="32"/>
      <c r="B6" s="34"/>
      <c r="C6" s="99"/>
      <c r="D6" s="99"/>
      <c r="E6" s="99"/>
      <c r="F6" s="130"/>
    </row>
    <row r="7" spans="1:6" ht="15.75">
      <c r="A7" s="32"/>
      <c r="B7" s="34"/>
      <c r="C7" s="35"/>
      <c r="D7" s="35"/>
      <c r="E7" s="35"/>
      <c r="F7" s="130"/>
    </row>
    <row r="8" spans="1:6" s="107" customFormat="1" ht="20.25">
      <c r="A8" s="143" t="s">
        <v>397</v>
      </c>
      <c r="B8" s="143"/>
      <c r="C8" s="143"/>
      <c r="D8" s="143"/>
      <c r="E8" s="143"/>
      <c r="F8" s="143"/>
    </row>
    <row r="9" spans="1:6" s="107" customFormat="1" ht="20.25">
      <c r="A9" s="143" t="s">
        <v>378</v>
      </c>
      <c r="B9" s="143"/>
      <c r="C9" s="143"/>
      <c r="D9" s="143"/>
      <c r="E9" s="143"/>
      <c r="F9" s="143"/>
    </row>
    <row r="10" spans="1:6" s="107" customFormat="1" ht="20.25">
      <c r="A10" s="143" t="s">
        <v>398</v>
      </c>
      <c r="B10" s="143"/>
      <c r="C10" s="143"/>
      <c r="D10" s="143"/>
      <c r="E10" s="143"/>
      <c r="F10" s="143"/>
    </row>
    <row r="11" spans="1:6" s="107" customFormat="1" ht="20.25">
      <c r="A11" s="143" t="s">
        <v>399</v>
      </c>
      <c r="B11" s="143"/>
      <c r="C11" s="143"/>
      <c r="D11" s="143"/>
      <c r="E11" s="143"/>
      <c r="F11" s="143"/>
    </row>
    <row r="12" spans="1:6" s="107" customFormat="1" ht="20.25">
      <c r="A12" s="143" t="s">
        <v>395</v>
      </c>
      <c r="B12" s="143"/>
      <c r="C12" s="143"/>
      <c r="D12" s="143"/>
      <c r="E12" s="143"/>
      <c r="F12" s="143"/>
    </row>
    <row r="13" spans="1:6" ht="15.75" customHeight="1">
      <c r="A13" s="36"/>
      <c r="B13" s="31"/>
      <c r="C13" s="31"/>
      <c r="D13" s="31"/>
      <c r="E13" s="31"/>
      <c r="F13" s="131"/>
    </row>
    <row r="14" spans="1:6" s="104" customFormat="1" ht="51">
      <c r="A14" s="39" t="s">
        <v>1</v>
      </c>
      <c r="B14" s="103" t="s">
        <v>2</v>
      </c>
      <c r="C14" s="37" t="s">
        <v>3</v>
      </c>
      <c r="D14" s="38" t="s">
        <v>4</v>
      </c>
      <c r="E14" s="38" t="s">
        <v>131</v>
      </c>
      <c r="F14" s="126" t="s">
        <v>385</v>
      </c>
    </row>
    <row r="15" spans="1:6" ht="15.75">
      <c r="A15" s="40" t="s">
        <v>7</v>
      </c>
      <c r="B15" s="43" t="s">
        <v>8</v>
      </c>
      <c r="C15" s="44" t="s">
        <v>10</v>
      </c>
      <c r="D15" s="45"/>
      <c r="E15" s="42"/>
      <c r="F15" s="132">
        <f>F16+F19+F44+F28+F47+F40</f>
        <v>24651.499999999996</v>
      </c>
    </row>
    <row r="16" spans="1:6" ht="42.75">
      <c r="A16" s="42" t="s">
        <v>11</v>
      </c>
      <c r="B16" s="43" t="s">
        <v>46</v>
      </c>
      <c r="C16" s="44" t="s">
        <v>12</v>
      </c>
      <c r="D16" s="47"/>
      <c r="E16" s="44"/>
      <c r="F16" s="128">
        <f>F17</f>
        <v>1213.3</v>
      </c>
    </row>
    <row r="17" spans="1:6" ht="30">
      <c r="A17" s="46" t="s">
        <v>13</v>
      </c>
      <c r="B17" s="48" t="s">
        <v>14</v>
      </c>
      <c r="C17" s="49" t="s">
        <v>12</v>
      </c>
      <c r="D17" s="44" t="s">
        <v>295</v>
      </c>
      <c r="E17" s="44"/>
      <c r="F17" s="128">
        <f>F18</f>
        <v>1213.3</v>
      </c>
    </row>
    <row r="18" spans="1:6" ht="78.75" customHeight="1">
      <c r="A18" s="46"/>
      <c r="B18" s="48" t="s">
        <v>136</v>
      </c>
      <c r="C18" s="49" t="s">
        <v>12</v>
      </c>
      <c r="D18" s="49" t="s">
        <v>295</v>
      </c>
      <c r="E18" s="44" t="s">
        <v>135</v>
      </c>
      <c r="F18" s="129">
        <f>Ведомственная!G17</f>
        <v>1213.3</v>
      </c>
    </row>
    <row r="19" spans="1:6" ht="57">
      <c r="A19" s="42" t="s">
        <v>15</v>
      </c>
      <c r="B19" s="43" t="s">
        <v>47</v>
      </c>
      <c r="C19" s="44" t="s">
        <v>16</v>
      </c>
      <c r="D19" s="44"/>
      <c r="E19" s="44"/>
      <c r="F19" s="128">
        <f>F20+F24+F26</f>
        <v>6132.400000000001</v>
      </c>
    </row>
    <row r="20" spans="1:6" ht="45">
      <c r="A20" s="46" t="s">
        <v>17</v>
      </c>
      <c r="B20" s="48" t="s">
        <v>18</v>
      </c>
      <c r="C20" s="49" t="s">
        <v>16</v>
      </c>
      <c r="D20" s="44" t="s">
        <v>296</v>
      </c>
      <c r="E20" s="44"/>
      <c r="F20" s="128">
        <f>F21+F23+F22</f>
        <v>5935.6</v>
      </c>
    </row>
    <row r="21" spans="1:6" ht="75">
      <c r="A21" s="46"/>
      <c r="B21" s="48" t="s">
        <v>136</v>
      </c>
      <c r="C21" s="49" t="s">
        <v>16</v>
      </c>
      <c r="D21" s="49" t="s">
        <v>296</v>
      </c>
      <c r="E21" s="44" t="s">
        <v>135</v>
      </c>
      <c r="F21" s="129">
        <f>Ведомственная!G20</f>
        <v>3651.6</v>
      </c>
    </row>
    <row r="22" spans="1:6" ht="30">
      <c r="A22" s="46"/>
      <c r="B22" s="75" t="s">
        <v>137</v>
      </c>
      <c r="C22" s="49" t="s">
        <v>16</v>
      </c>
      <c r="D22" s="49" t="s">
        <v>296</v>
      </c>
      <c r="E22" s="44" t="s">
        <v>138</v>
      </c>
      <c r="F22" s="129">
        <f>Ведомственная!G21</f>
        <v>2273</v>
      </c>
    </row>
    <row r="23" spans="1:6" ht="15.75">
      <c r="A23" s="46"/>
      <c r="B23" s="50" t="s">
        <v>141</v>
      </c>
      <c r="C23" s="49" t="s">
        <v>16</v>
      </c>
      <c r="D23" s="49" t="s">
        <v>296</v>
      </c>
      <c r="E23" s="44" t="s">
        <v>140</v>
      </c>
      <c r="F23" s="129">
        <f>Ведомственная!G22</f>
        <v>11</v>
      </c>
    </row>
    <row r="24" spans="1:6" ht="60">
      <c r="A24" s="54" t="s">
        <v>238</v>
      </c>
      <c r="B24" s="48" t="s">
        <v>91</v>
      </c>
      <c r="C24" s="44" t="s">
        <v>16</v>
      </c>
      <c r="D24" s="44" t="s">
        <v>297</v>
      </c>
      <c r="E24" s="49"/>
      <c r="F24" s="128">
        <f>F25</f>
        <v>124.8</v>
      </c>
    </row>
    <row r="25" spans="1:6" ht="75">
      <c r="A25" s="54"/>
      <c r="B25" s="48" t="s">
        <v>136</v>
      </c>
      <c r="C25" s="49" t="s">
        <v>16</v>
      </c>
      <c r="D25" s="49" t="s">
        <v>297</v>
      </c>
      <c r="E25" s="44" t="s">
        <v>135</v>
      </c>
      <c r="F25" s="129">
        <f>Ведомственная!G24</f>
        <v>124.8</v>
      </c>
    </row>
    <row r="26" spans="1:6" ht="45">
      <c r="A26" s="54"/>
      <c r="B26" s="52" t="s">
        <v>92</v>
      </c>
      <c r="C26" s="49" t="s">
        <v>16</v>
      </c>
      <c r="D26" s="49" t="s">
        <v>319</v>
      </c>
      <c r="E26" s="44"/>
      <c r="F26" s="128">
        <v>72</v>
      </c>
    </row>
    <row r="27" spans="1:6" ht="15.75">
      <c r="A27" s="54"/>
      <c r="B27" s="52" t="s">
        <v>141</v>
      </c>
      <c r="C27" s="49" t="s">
        <v>16</v>
      </c>
      <c r="D27" s="49" t="s">
        <v>319</v>
      </c>
      <c r="E27" s="44" t="s">
        <v>140</v>
      </c>
      <c r="F27" s="129">
        <v>72</v>
      </c>
    </row>
    <row r="28" spans="1:6" ht="57">
      <c r="A28" s="42" t="s">
        <v>246</v>
      </c>
      <c r="B28" s="43" t="s">
        <v>48</v>
      </c>
      <c r="C28" s="44" t="s">
        <v>25</v>
      </c>
      <c r="D28" s="49"/>
      <c r="E28" s="49"/>
      <c r="F28" s="128">
        <f>F38+F31+F29+F35</f>
        <v>10597.9</v>
      </c>
    </row>
    <row r="29" spans="1:6" ht="30">
      <c r="A29" s="46" t="s">
        <v>247</v>
      </c>
      <c r="B29" s="48" t="s">
        <v>27</v>
      </c>
      <c r="C29" s="49" t="s">
        <v>25</v>
      </c>
      <c r="D29" s="44" t="s">
        <v>298</v>
      </c>
      <c r="E29" s="49"/>
      <c r="F29" s="128">
        <f>F30</f>
        <v>1213.3</v>
      </c>
    </row>
    <row r="30" spans="1:6" ht="75">
      <c r="A30" s="46"/>
      <c r="B30" s="48" t="s">
        <v>136</v>
      </c>
      <c r="C30" s="49" t="s">
        <v>25</v>
      </c>
      <c r="D30" s="49" t="s">
        <v>298</v>
      </c>
      <c r="E30" s="44" t="s">
        <v>135</v>
      </c>
      <c r="F30" s="129">
        <f>Ведомственная!G31</f>
        <v>1213.3</v>
      </c>
    </row>
    <row r="31" spans="1:6" ht="30">
      <c r="A31" s="46" t="s">
        <v>248</v>
      </c>
      <c r="B31" s="55" t="s">
        <v>29</v>
      </c>
      <c r="C31" s="49" t="s">
        <v>25</v>
      </c>
      <c r="D31" s="44" t="s">
        <v>299</v>
      </c>
      <c r="E31" s="49"/>
      <c r="F31" s="128">
        <f>F32+F33+F34</f>
        <v>6793.5</v>
      </c>
    </row>
    <row r="32" spans="1:6" ht="75">
      <c r="A32" s="46"/>
      <c r="B32" s="48" t="s">
        <v>136</v>
      </c>
      <c r="C32" s="49" t="s">
        <v>25</v>
      </c>
      <c r="D32" s="49" t="s">
        <v>299</v>
      </c>
      <c r="E32" s="44" t="s">
        <v>135</v>
      </c>
      <c r="F32" s="129">
        <f>Ведомственная!G33</f>
        <v>5519.5</v>
      </c>
    </row>
    <row r="33" spans="1:6" ht="30">
      <c r="A33" s="46"/>
      <c r="B33" s="66" t="s">
        <v>127</v>
      </c>
      <c r="C33" s="49" t="s">
        <v>25</v>
      </c>
      <c r="D33" s="49" t="s">
        <v>299</v>
      </c>
      <c r="E33" s="44" t="s">
        <v>138</v>
      </c>
      <c r="F33" s="129">
        <f>Ведомственная!G34</f>
        <v>1254</v>
      </c>
    </row>
    <row r="34" spans="1:6" ht="15.75">
      <c r="A34" s="46"/>
      <c r="B34" s="50" t="s">
        <v>141</v>
      </c>
      <c r="C34" s="49" t="s">
        <v>25</v>
      </c>
      <c r="D34" s="49" t="s">
        <v>299</v>
      </c>
      <c r="E34" s="44" t="s">
        <v>140</v>
      </c>
      <c r="F34" s="129">
        <f>Ведомственная!G35</f>
        <v>20</v>
      </c>
    </row>
    <row r="35" spans="1:6" ht="80.25" customHeight="1">
      <c r="A35" s="46" t="s">
        <v>340</v>
      </c>
      <c r="B35" s="52" t="s">
        <v>331</v>
      </c>
      <c r="C35" s="49" t="s">
        <v>25</v>
      </c>
      <c r="D35" s="44" t="s">
        <v>335</v>
      </c>
      <c r="E35" s="49"/>
      <c r="F35" s="128">
        <f>F36+F37</f>
        <v>2584.6</v>
      </c>
    </row>
    <row r="36" spans="1:6" ht="75">
      <c r="A36" s="46"/>
      <c r="B36" s="48" t="s">
        <v>136</v>
      </c>
      <c r="C36" s="49" t="s">
        <v>25</v>
      </c>
      <c r="D36" s="49" t="s">
        <v>335</v>
      </c>
      <c r="E36" s="44" t="s">
        <v>135</v>
      </c>
      <c r="F36" s="129">
        <f>Ведомственная!G37</f>
        <v>2405.2</v>
      </c>
    </row>
    <row r="37" spans="1:6" ht="30">
      <c r="A37" s="46"/>
      <c r="B37" s="51" t="s">
        <v>320</v>
      </c>
      <c r="C37" s="49" t="s">
        <v>25</v>
      </c>
      <c r="D37" s="49" t="s">
        <v>335</v>
      </c>
      <c r="E37" s="44" t="s">
        <v>138</v>
      </c>
      <c r="F37" s="129">
        <f>Ведомственная!G38</f>
        <v>179.4</v>
      </c>
    </row>
    <row r="38" spans="1:6" ht="60.75" customHeight="1">
      <c r="A38" s="46" t="s">
        <v>341</v>
      </c>
      <c r="B38" s="50" t="s">
        <v>330</v>
      </c>
      <c r="C38" s="49" t="s">
        <v>25</v>
      </c>
      <c r="D38" s="44" t="s">
        <v>329</v>
      </c>
      <c r="E38" s="49"/>
      <c r="F38" s="128">
        <f>F39</f>
        <v>6.5</v>
      </c>
    </row>
    <row r="39" spans="1:6" ht="30">
      <c r="A39" s="46"/>
      <c r="B39" s="75" t="s">
        <v>137</v>
      </c>
      <c r="C39" s="49" t="s">
        <v>25</v>
      </c>
      <c r="D39" s="49" t="s">
        <v>329</v>
      </c>
      <c r="E39" s="44" t="s">
        <v>138</v>
      </c>
      <c r="F39" s="129">
        <f>Ведомственная!G40</f>
        <v>6.5</v>
      </c>
    </row>
    <row r="40" spans="1:6" ht="28.5">
      <c r="A40" s="40" t="s">
        <v>342</v>
      </c>
      <c r="B40" s="84" t="s">
        <v>125</v>
      </c>
      <c r="C40" s="59" t="s">
        <v>126</v>
      </c>
      <c r="D40" s="61"/>
      <c r="E40" s="61"/>
      <c r="F40" s="133">
        <f>F41</f>
        <v>895.8000000000001</v>
      </c>
    </row>
    <row r="41" spans="1:6" ht="15.75">
      <c r="A41" s="54"/>
      <c r="B41" s="50" t="s">
        <v>233</v>
      </c>
      <c r="C41" s="61" t="s">
        <v>126</v>
      </c>
      <c r="D41" s="44" t="s">
        <v>306</v>
      </c>
      <c r="E41" s="61"/>
      <c r="F41" s="133">
        <f>F42+F43</f>
        <v>895.8000000000001</v>
      </c>
    </row>
    <row r="42" spans="1:6" ht="75">
      <c r="A42" s="40"/>
      <c r="B42" s="48" t="s">
        <v>136</v>
      </c>
      <c r="C42" s="61" t="s">
        <v>126</v>
      </c>
      <c r="D42" s="49" t="s">
        <v>306</v>
      </c>
      <c r="E42" s="59" t="s">
        <v>135</v>
      </c>
      <c r="F42" s="134">
        <f>Ведомственная!G120</f>
        <v>894.6</v>
      </c>
    </row>
    <row r="43" spans="1:6" ht="15.75">
      <c r="A43" s="40"/>
      <c r="B43" s="50" t="s">
        <v>141</v>
      </c>
      <c r="C43" s="61" t="s">
        <v>126</v>
      </c>
      <c r="D43" s="49" t="s">
        <v>306</v>
      </c>
      <c r="E43" s="59" t="s">
        <v>140</v>
      </c>
      <c r="F43" s="134">
        <f>Ведомственная!G121</f>
        <v>1.2</v>
      </c>
    </row>
    <row r="44" spans="1:6" ht="19.5" customHeight="1">
      <c r="A44" s="42" t="s">
        <v>343</v>
      </c>
      <c r="B44" s="48" t="s">
        <v>112</v>
      </c>
      <c r="C44" s="44" t="s">
        <v>116</v>
      </c>
      <c r="D44" s="49"/>
      <c r="E44" s="44"/>
      <c r="F44" s="128">
        <v>20</v>
      </c>
    </row>
    <row r="45" spans="1:6" ht="21" customHeight="1">
      <c r="A45" s="46"/>
      <c r="B45" s="48" t="s">
        <v>113</v>
      </c>
      <c r="C45" s="49" t="s">
        <v>116</v>
      </c>
      <c r="D45" s="44" t="s">
        <v>317</v>
      </c>
      <c r="E45" s="44"/>
      <c r="F45" s="129">
        <f>F46</f>
        <v>20</v>
      </c>
    </row>
    <row r="46" spans="1:6" ht="15.75" customHeight="1">
      <c r="A46" s="46"/>
      <c r="B46" s="50" t="s">
        <v>141</v>
      </c>
      <c r="C46" s="49" t="s">
        <v>116</v>
      </c>
      <c r="D46" s="49" t="s">
        <v>317</v>
      </c>
      <c r="E46" s="44" t="s">
        <v>140</v>
      </c>
      <c r="F46" s="129">
        <f>Ведомственная!G43</f>
        <v>20</v>
      </c>
    </row>
    <row r="47" spans="1:6" ht="15.75">
      <c r="A47" s="42" t="s">
        <v>344</v>
      </c>
      <c r="B47" s="43" t="s">
        <v>19</v>
      </c>
      <c r="C47" s="44" t="s">
        <v>83</v>
      </c>
      <c r="D47" s="49"/>
      <c r="E47" s="49"/>
      <c r="F47" s="128">
        <f>F48+F50+F54</f>
        <v>5792.1</v>
      </c>
    </row>
    <row r="48" spans="1:6" ht="15.75">
      <c r="A48" s="54" t="s">
        <v>345</v>
      </c>
      <c r="B48" s="48" t="s">
        <v>100</v>
      </c>
      <c r="C48" s="49" t="s">
        <v>83</v>
      </c>
      <c r="D48" s="45" t="s">
        <v>318</v>
      </c>
      <c r="E48" s="44"/>
      <c r="F48" s="128">
        <f>F49</f>
        <v>150</v>
      </c>
    </row>
    <row r="49" spans="1:6" ht="30">
      <c r="A49" s="54"/>
      <c r="B49" s="75" t="s">
        <v>137</v>
      </c>
      <c r="C49" s="49" t="s">
        <v>83</v>
      </c>
      <c r="D49" s="63" t="s">
        <v>318</v>
      </c>
      <c r="E49" s="44" t="s">
        <v>138</v>
      </c>
      <c r="F49" s="129">
        <f>Ведомственная!G46</f>
        <v>150</v>
      </c>
    </row>
    <row r="50" spans="1:6" ht="45">
      <c r="A50" s="54" t="s">
        <v>346</v>
      </c>
      <c r="B50" s="64" t="s">
        <v>133</v>
      </c>
      <c r="C50" s="61" t="s">
        <v>83</v>
      </c>
      <c r="D50" s="44" t="s">
        <v>303</v>
      </c>
      <c r="E50" s="44"/>
      <c r="F50" s="128">
        <f>F51+F52+F53</f>
        <v>5282.1</v>
      </c>
    </row>
    <row r="51" spans="1:6" ht="75">
      <c r="A51" s="60"/>
      <c r="B51" s="48" t="s">
        <v>136</v>
      </c>
      <c r="C51" s="61" t="s">
        <v>83</v>
      </c>
      <c r="D51" s="49" t="s">
        <v>303</v>
      </c>
      <c r="E51" s="44" t="s">
        <v>135</v>
      </c>
      <c r="F51" s="129">
        <f>Ведомственная!G48</f>
        <v>5182.1</v>
      </c>
    </row>
    <row r="52" spans="1:6" ht="30">
      <c r="A52" s="60"/>
      <c r="B52" s="75" t="s">
        <v>137</v>
      </c>
      <c r="C52" s="61" t="s">
        <v>83</v>
      </c>
      <c r="D52" s="49" t="s">
        <v>303</v>
      </c>
      <c r="E52" s="44" t="s">
        <v>138</v>
      </c>
      <c r="F52" s="129">
        <f>Ведомственная!G49</f>
        <v>95</v>
      </c>
    </row>
    <row r="53" spans="1:6" ht="15.75">
      <c r="A53" s="60"/>
      <c r="B53" s="50" t="s">
        <v>141</v>
      </c>
      <c r="C53" s="61" t="s">
        <v>83</v>
      </c>
      <c r="D53" s="49" t="s">
        <v>303</v>
      </c>
      <c r="E53" s="44" t="s">
        <v>140</v>
      </c>
      <c r="F53" s="129">
        <f>Ведомственная!G50</f>
        <v>5</v>
      </c>
    </row>
    <row r="54" spans="1:6" ht="30">
      <c r="A54" s="54" t="s">
        <v>347</v>
      </c>
      <c r="B54" s="66" t="s">
        <v>120</v>
      </c>
      <c r="C54" s="61" t="s">
        <v>83</v>
      </c>
      <c r="D54" s="44" t="s">
        <v>301</v>
      </c>
      <c r="E54" s="44"/>
      <c r="F54" s="128">
        <f>F55</f>
        <v>360</v>
      </c>
    </row>
    <row r="55" spans="1:6" ht="30">
      <c r="A55" s="60"/>
      <c r="B55" s="75" t="s">
        <v>137</v>
      </c>
      <c r="C55" s="61" t="s">
        <v>83</v>
      </c>
      <c r="D55" s="49" t="s">
        <v>301</v>
      </c>
      <c r="E55" s="44" t="s">
        <v>138</v>
      </c>
      <c r="F55" s="129">
        <f>Ведомственная!G52</f>
        <v>360</v>
      </c>
    </row>
    <row r="56" spans="1:6" ht="28.5" customHeight="1">
      <c r="A56" s="42" t="s">
        <v>22</v>
      </c>
      <c r="B56" s="43" t="s">
        <v>31</v>
      </c>
      <c r="C56" s="44" t="s">
        <v>32</v>
      </c>
      <c r="D56" s="49"/>
      <c r="E56" s="49"/>
      <c r="F56" s="128">
        <f>F57+F60</f>
        <v>750</v>
      </c>
    </row>
    <row r="57" spans="1:6" ht="42.75">
      <c r="A57" s="42" t="s">
        <v>24</v>
      </c>
      <c r="B57" s="43" t="s">
        <v>101</v>
      </c>
      <c r="C57" s="44" t="s">
        <v>34</v>
      </c>
      <c r="D57" s="49"/>
      <c r="E57" s="49"/>
      <c r="F57" s="128">
        <f>F58</f>
        <v>500</v>
      </c>
    </row>
    <row r="58" spans="1:6" ht="45">
      <c r="A58" s="46" t="s">
        <v>26</v>
      </c>
      <c r="B58" s="48" t="s">
        <v>102</v>
      </c>
      <c r="C58" s="49" t="s">
        <v>34</v>
      </c>
      <c r="D58" s="59" t="s">
        <v>304</v>
      </c>
      <c r="E58" s="44"/>
      <c r="F58" s="128">
        <f>F59</f>
        <v>500</v>
      </c>
    </row>
    <row r="59" spans="1:6" ht="30">
      <c r="A59" s="46"/>
      <c r="B59" s="75" t="s">
        <v>137</v>
      </c>
      <c r="C59" s="49" t="s">
        <v>34</v>
      </c>
      <c r="D59" s="61" t="s">
        <v>304</v>
      </c>
      <c r="E59" s="44" t="s">
        <v>138</v>
      </c>
      <c r="F59" s="129">
        <v>500</v>
      </c>
    </row>
    <row r="60" spans="1:6" ht="28.5" customHeight="1">
      <c r="A60" s="42" t="s">
        <v>239</v>
      </c>
      <c r="B60" s="62" t="s">
        <v>50</v>
      </c>
      <c r="C60" s="44" t="s">
        <v>49</v>
      </c>
      <c r="D60" s="44"/>
      <c r="E60" s="44"/>
      <c r="F60" s="128">
        <f>F61+F67+F63+F65</f>
        <v>250</v>
      </c>
    </row>
    <row r="61" spans="1:6" ht="45">
      <c r="A61" s="46" t="s">
        <v>240</v>
      </c>
      <c r="B61" s="48" t="s">
        <v>109</v>
      </c>
      <c r="C61" s="49" t="s">
        <v>49</v>
      </c>
      <c r="D61" s="59" t="s">
        <v>311</v>
      </c>
      <c r="E61" s="44"/>
      <c r="F61" s="128">
        <f>F62</f>
        <v>50</v>
      </c>
    </row>
    <row r="62" spans="1:6" ht="30">
      <c r="A62" s="46"/>
      <c r="B62" s="75" t="s">
        <v>137</v>
      </c>
      <c r="C62" s="49" t="s">
        <v>49</v>
      </c>
      <c r="D62" s="61" t="s">
        <v>311</v>
      </c>
      <c r="E62" s="44" t="s">
        <v>138</v>
      </c>
      <c r="F62" s="129">
        <v>50</v>
      </c>
    </row>
    <row r="63" spans="1:6" ht="45">
      <c r="A63" s="46" t="s">
        <v>249</v>
      </c>
      <c r="B63" s="48" t="s">
        <v>324</v>
      </c>
      <c r="C63" s="49" t="s">
        <v>49</v>
      </c>
      <c r="D63" s="59" t="s">
        <v>312</v>
      </c>
      <c r="E63" s="49"/>
      <c r="F63" s="128">
        <f>F64</f>
        <v>50</v>
      </c>
    </row>
    <row r="64" spans="1:6" ht="30">
      <c r="A64" s="46"/>
      <c r="B64" s="75" t="s">
        <v>137</v>
      </c>
      <c r="C64" s="49" t="s">
        <v>49</v>
      </c>
      <c r="D64" s="61" t="s">
        <v>312</v>
      </c>
      <c r="E64" s="44" t="s">
        <v>138</v>
      </c>
      <c r="F64" s="129">
        <v>50</v>
      </c>
    </row>
    <row r="65" spans="1:6" ht="30">
      <c r="A65" s="46" t="s">
        <v>250</v>
      </c>
      <c r="B65" s="48" t="s">
        <v>111</v>
      </c>
      <c r="C65" s="49" t="s">
        <v>49</v>
      </c>
      <c r="D65" s="44" t="s">
        <v>313</v>
      </c>
      <c r="E65" s="49"/>
      <c r="F65" s="128">
        <f>F66</f>
        <v>50</v>
      </c>
    </row>
    <row r="66" spans="1:6" ht="30">
      <c r="A66" s="46"/>
      <c r="B66" s="75" t="s">
        <v>137</v>
      </c>
      <c r="C66" s="49" t="s">
        <v>49</v>
      </c>
      <c r="D66" s="49" t="s">
        <v>313</v>
      </c>
      <c r="E66" s="44" t="s">
        <v>138</v>
      </c>
      <c r="F66" s="129">
        <v>50</v>
      </c>
    </row>
    <row r="67" spans="1:6" ht="47.25" customHeight="1">
      <c r="A67" s="46" t="s">
        <v>251</v>
      </c>
      <c r="B67" s="55" t="s">
        <v>103</v>
      </c>
      <c r="C67" s="49" t="s">
        <v>49</v>
      </c>
      <c r="D67" s="45" t="s">
        <v>314</v>
      </c>
      <c r="E67" s="44"/>
      <c r="F67" s="128">
        <f>F68</f>
        <v>100</v>
      </c>
    </row>
    <row r="68" spans="1:6" ht="30">
      <c r="A68" s="46"/>
      <c r="B68" s="75" t="s">
        <v>137</v>
      </c>
      <c r="C68" s="49" t="s">
        <v>49</v>
      </c>
      <c r="D68" s="63" t="s">
        <v>314</v>
      </c>
      <c r="E68" s="44" t="s">
        <v>138</v>
      </c>
      <c r="F68" s="129">
        <v>100</v>
      </c>
    </row>
    <row r="69" spans="1:6" ht="15.75">
      <c r="A69" s="42" t="s">
        <v>30</v>
      </c>
      <c r="B69" s="43" t="s">
        <v>57</v>
      </c>
      <c r="C69" s="44" t="s">
        <v>56</v>
      </c>
      <c r="D69" s="49"/>
      <c r="E69" s="49"/>
      <c r="F69" s="128">
        <f>F70</f>
        <v>27839.5</v>
      </c>
    </row>
    <row r="70" spans="1:6" ht="15.75">
      <c r="A70" s="42" t="s">
        <v>33</v>
      </c>
      <c r="B70" s="62" t="s">
        <v>68</v>
      </c>
      <c r="C70" s="44" t="s">
        <v>69</v>
      </c>
      <c r="D70" s="49"/>
      <c r="E70" s="49"/>
      <c r="F70" s="128">
        <f>F71</f>
        <v>27839.5</v>
      </c>
    </row>
    <row r="71" spans="1:6" ht="28.5">
      <c r="A71" s="46"/>
      <c r="B71" s="62" t="s">
        <v>106</v>
      </c>
      <c r="C71" s="49" t="s">
        <v>69</v>
      </c>
      <c r="D71" s="44" t="s">
        <v>322</v>
      </c>
      <c r="E71" s="49"/>
      <c r="F71" s="128">
        <f>F72+F74</f>
        <v>27839.5</v>
      </c>
    </row>
    <row r="72" spans="1:6" ht="30">
      <c r="A72" s="46" t="s">
        <v>35</v>
      </c>
      <c r="B72" s="48" t="s">
        <v>241</v>
      </c>
      <c r="C72" s="49" t="s">
        <v>69</v>
      </c>
      <c r="D72" s="44" t="s">
        <v>309</v>
      </c>
      <c r="E72" s="49"/>
      <c r="F72" s="128">
        <f>F73</f>
        <v>4970</v>
      </c>
    </row>
    <row r="73" spans="1:6" ht="30">
      <c r="A73" s="46"/>
      <c r="B73" s="75" t="s">
        <v>137</v>
      </c>
      <c r="C73" s="49" t="s">
        <v>69</v>
      </c>
      <c r="D73" s="49" t="s">
        <v>309</v>
      </c>
      <c r="E73" s="44" t="s">
        <v>138</v>
      </c>
      <c r="F73" s="129">
        <f>Ведомственная!G70</f>
        <v>4970</v>
      </c>
    </row>
    <row r="74" spans="1:6" ht="30">
      <c r="A74" s="54" t="s">
        <v>348</v>
      </c>
      <c r="B74" s="48" t="s">
        <v>268</v>
      </c>
      <c r="C74" s="61" t="s">
        <v>69</v>
      </c>
      <c r="D74" s="44"/>
      <c r="E74" s="44"/>
      <c r="F74" s="128">
        <f>F75+F77</f>
        <v>22869.5</v>
      </c>
    </row>
    <row r="75" spans="1:6" ht="45">
      <c r="A75" s="67" t="s">
        <v>349</v>
      </c>
      <c r="B75" s="100" t="s">
        <v>269</v>
      </c>
      <c r="C75" s="61" t="s">
        <v>69</v>
      </c>
      <c r="D75" s="44" t="s">
        <v>337</v>
      </c>
      <c r="E75" s="44"/>
      <c r="F75" s="129">
        <f>F76</f>
        <v>20000</v>
      </c>
    </row>
    <row r="76" spans="1:6" ht="30">
      <c r="A76" s="67"/>
      <c r="B76" s="75" t="s">
        <v>137</v>
      </c>
      <c r="C76" s="61" t="s">
        <v>69</v>
      </c>
      <c r="D76" s="49" t="s">
        <v>337</v>
      </c>
      <c r="E76" s="59" t="s">
        <v>138</v>
      </c>
      <c r="F76" s="134">
        <f>Ведомственная!G73</f>
        <v>20000</v>
      </c>
    </row>
    <row r="77" spans="1:6" ht="46.5" customHeight="1">
      <c r="A77" s="67" t="s">
        <v>350</v>
      </c>
      <c r="B77" s="66" t="s">
        <v>326</v>
      </c>
      <c r="C77" s="61" t="s">
        <v>69</v>
      </c>
      <c r="D77" s="44" t="s">
        <v>336</v>
      </c>
      <c r="E77" s="44"/>
      <c r="F77" s="129">
        <f>F78</f>
        <v>2869.5</v>
      </c>
    </row>
    <row r="78" spans="1:6" ht="30">
      <c r="A78" s="67"/>
      <c r="B78" s="69" t="s">
        <v>137</v>
      </c>
      <c r="C78" s="61" t="s">
        <v>69</v>
      </c>
      <c r="D78" s="49" t="s">
        <v>336</v>
      </c>
      <c r="E78" s="59" t="s">
        <v>138</v>
      </c>
      <c r="F78" s="129">
        <f>Ведомственная!G75</f>
        <v>2869.5</v>
      </c>
    </row>
    <row r="79" spans="1:6" ht="15.75">
      <c r="A79" s="42" t="s">
        <v>36</v>
      </c>
      <c r="B79" s="62" t="s">
        <v>82</v>
      </c>
      <c r="C79" s="44" t="s">
        <v>78</v>
      </c>
      <c r="D79" s="49"/>
      <c r="E79" s="49"/>
      <c r="F79" s="128">
        <f>F80</f>
        <v>50</v>
      </c>
    </row>
    <row r="80" spans="1:6" ht="28.5">
      <c r="A80" s="42" t="s">
        <v>37</v>
      </c>
      <c r="B80" s="62" t="s">
        <v>81</v>
      </c>
      <c r="C80" s="44" t="s">
        <v>79</v>
      </c>
      <c r="D80" s="49"/>
      <c r="E80" s="49"/>
      <c r="F80" s="128">
        <f>F81</f>
        <v>50</v>
      </c>
    </row>
    <row r="81" spans="1:6" ht="30">
      <c r="A81" s="46" t="s">
        <v>84</v>
      </c>
      <c r="B81" s="48" t="s">
        <v>105</v>
      </c>
      <c r="C81" s="49" t="s">
        <v>79</v>
      </c>
      <c r="D81" s="59" t="s">
        <v>305</v>
      </c>
      <c r="E81" s="49"/>
      <c r="F81" s="129">
        <f>F82</f>
        <v>50</v>
      </c>
    </row>
    <row r="82" spans="1:6" ht="30">
      <c r="A82" s="42"/>
      <c r="B82" s="75" t="s">
        <v>137</v>
      </c>
      <c r="C82" s="49" t="s">
        <v>79</v>
      </c>
      <c r="D82" s="61" t="s">
        <v>305</v>
      </c>
      <c r="E82" s="44" t="s">
        <v>138</v>
      </c>
      <c r="F82" s="129">
        <v>50</v>
      </c>
    </row>
    <row r="83" spans="1:6" ht="15.75">
      <c r="A83" s="42" t="s">
        <v>38</v>
      </c>
      <c r="B83" s="43" t="s">
        <v>65</v>
      </c>
      <c r="C83" s="44" t="s">
        <v>66</v>
      </c>
      <c r="D83" s="49"/>
      <c r="E83" s="44"/>
      <c r="F83" s="128">
        <f>F92+F84+F87</f>
        <v>7684.1</v>
      </c>
    </row>
    <row r="84" spans="1:6" ht="28.5">
      <c r="A84" s="42" t="s">
        <v>39</v>
      </c>
      <c r="B84" s="101" t="s">
        <v>119</v>
      </c>
      <c r="C84" s="44" t="s">
        <v>117</v>
      </c>
      <c r="D84" s="49"/>
      <c r="E84" s="44"/>
      <c r="F84" s="128">
        <f>F85</f>
        <v>50</v>
      </c>
    </row>
    <row r="85" spans="1:6" ht="75">
      <c r="A85" s="46" t="s">
        <v>104</v>
      </c>
      <c r="B85" s="66" t="s">
        <v>118</v>
      </c>
      <c r="C85" s="49" t="s">
        <v>117</v>
      </c>
      <c r="D85" s="44" t="s">
        <v>294</v>
      </c>
      <c r="E85" s="44"/>
      <c r="F85" s="129">
        <f>F86</f>
        <v>50</v>
      </c>
    </row>
    <row r="86" spans="1:6" ht="30">
      <c r="A86" s="42"/>
      <c r="B86" s="75" t="s">
        <v>137</v>
      </c>
      <c r="C86" s="49" t="s">
        <v>117</v>
      </c>
      <c r="D86" s="49" t="s">
        <v>294</v>
      </c>
      <c r="E86" s="44" t="s">
        <v>138</v>
      </c>
      <c r="F86" s="129">
        <v>50</v>
      </c>
    </row>
    <row r="87" spans="1:6" ht="15.75">
      <c r="A87" s="42" t="s">
        <v>351</v>
      </c>
      <c r="B87" s="43" t="s">
        <v>401</v>
      </c>
      <c r="C87" s="44" t="s">
        <v>67</v>
      </c>
      <c r="D87" s="49"/>
      <c r="E87" s="44"/>
      <c r="F87" s="128">
        <f>F88</f>
        <v>5784.1</v>
      </c>
    </row>
    <row r="88" spans="1:6" ht="60">
      <c r="A88" s="46" t="s">
        <v>352</v>
      </c>
      <c r="B88" s="66" t="s">
        <v>132</v>
      </c>
      <c r="C88" s="44" t="s">
        <v>67</v>
      </c>
      <c r="D88" s="44" t="s">
        <v>302</v>
      </c>
      <c r="E88" s="44"/>
      <c r="F88" s="128">
        <f>F89+F90+F91</f>
        <v>5784.1</v>
      </c>
    </row>
    <row r="89" spans="1:6" ht="75">
      <c r="A89" s="42"/>
      <c r="B89" s="48" t="s">
        <v>136</v>
      </c>
      <c r="C89" s="49" t="s">
        <v>67</v>
      </c>
      <c r="D89" s="49" t="s">
        <v>302</v>
      </c>
      <c r="E89" s="44" t="s">
        <v>135</v>
      </c>
      <c r="F89" s="129">
        <f>Ведомственная!G86</f>
        <v>5539.1</v>
      </c>
    </row>
    <row r="90" spans="1:6" ht="30">
      <c r="A90" s="42"/>
      <c r="B90" s="75" t="s">
        <v>137</v>
      </c>
      <c r="C90" s="49" t="s">
        <v>67</v>
      </c>
      <c r="D90" s="49" t="s">
        <v>302</v>
      </c>
      <c r="E90" s="44" t="s">
        <v>138</v>
      </c>
      <c r="F90" s="129">
        <f>Ведомственная!G87</f>
        <v>240</v>
      </c>
    </row>
    <row r="91" spans="1:6" ht="15.75">
      <c r="A91" s="42"/>
      <c r="B91" s="50" t="s">
        <v>141</v>
      </c>
      <c r="C91" s="49" t="s">
        <v>67</v>
      </c>
      <c r="D91" s="49" t="s">
        <v>302</v>
      </c>
      <c r="E91" s="44" t="s">
        <v>140</v>
      </c>
      <c r="F91" s="129">
        <f>Ведомственная!G88</f>
        <v>5</v>
      </c>
    </row>
    <row r="92" spans="1:6" ht="15.75">
      <c r="A92" s="42" t="s">
        <v>353</v>
      </c>
      <c r="B92" s="43" t="s">
        <v>123</v>
      </c>
      <c r="C92" s="44" t="s">
        <v>122</v>
      </c>
      <c r="D92" s="49"/>
      <c r="E92" s="44"/>
      <c r="F92" s="128">
        <f>F95+F93</f>
        <v>1850</v>
      </c>
    </row>
    <row r="93" spans="1:6" ht="30">
      <c r="A93" s="46" t="s">
        <v>354</v>
      </c>
      <c r="B93" s="139" t="s">
        <v>407</v>
      </c>
      <c r="C93" s="44" t="s">
        <v>122</v>
      </c>
      <c r="D93" s="44" t="s">
        <v>405</v>
      </c>
      <c r="E93" s="44"/>
      <c r="F93" s="128">
        <f>F94</f>
        <v>400</v>
      </c>
    </row>
    <row r="94" spans="1:6" ht="30">
      <c r="A94" s="42"/>
      <c r="B94" s="75" t="s">
        <v>137</v>
      </c>
      <c r="C94" s="44" t="s">
        <v>122</v>
      </c>
      <c r="D94" s="49" t="s">
        <v>405</v>
      </c>
      <c r="E94" s="44" t="s">
        <v>138</v>
      </c>
      <c r="F94" s="129">
        <v>400</v>
      </c>
    </row>
    <row r="95" spans="1:6" ht="45">
      <c r="A95" s="46" t="s">
        <v>408</v>
      </c>
      <c r="B95" s="55" t="s">
        <v>406</v>
      </c>
      <c r="C95" s="49" t="s">
        <v>122</v>
      </c>
      <c r="D95" s="44" t="s">
        <v>315</v>
      </c>
      <c r="E95" s="44"/>
      <c r="F95" s="128">
        <f>F96</f>
        <v>1450</v>
      </c>
    </row>
    <row r="96" spans="1:6" ht="30">
      <c r="A96" s="46"/>
      <c r="B96" s="75" t="s">
        <v>137</v>
      </c>
      <c r="C96" s="49" t="s">
        <v>122</v>
      </c>
      <c r="D96" s="49" t="s">
        <v>315</v>
      </c>
      <c r="E96" s="44" t="s">
        <v>138</v>
      </c>
      <c r="F96" s="129">
        <f>Ведомственная!G93</f>
        <v>1450</v>
      </c>
    </row>
    <row r="97" spans="1:6" ht="15.75">
      <c r="A97" s="42" t="s">
        <v>59</v>
      </c>
      <c r="B97" s="43" t="s">
        <v>90</v>
      </c>
      <c r="C97" s="44" t="s">
        <v>40</v>
      </c>
      <c r="D97" s="63"/>
      <c r="E97" s="42"/>
      <c r="F97" s="128">
        <f>F98</f>
        <v>3550</v>
      </c>
    </row>
    <row r="98" spans="1:6" ht="15.75">
      <c r="A98" s="40" t="s">
        <v>60</v>
      </c>
      <c r="B98" s="43" t="s">
        <v>61</v>
      </c>
      <c r="C98" s="44" t="s">
        <v>58</v>
      </c>
      <c r="D98" s="63"/>
      <c r="E98" s="42"/>
      <c r="F98" s="128">
        <f>F99</f>
        <v>3550</v>
      </c>
    </row>
    <row r="99" spans="1:6" ht="45">
      <c r="A99" s="54" t="s">
        <v>242</v>
      </c>
      <c r="B99" s="48" t="s">
        <v>121</v>
      </c>
      <c r="C99" s="44" t="s">
        <v>58</v>
      </c>
      <c r="D99" s="44" t="s">
        <v>300</v>
      </c>
      <c r="E99" s="44"/>
      <c r="F99" s="128">
        <f>F100</f>
        <v>3550</v>
      </c>
    </row>
    <row r="100" spans="1:6" ht="30">
      <c r="A100" s="54"/>
      <c r="B100" s="75" t="s">
        <v>137</v>
      </c>
      <c r="C100" s="49" t="s">
        <v>58</v>
      </c>
      <c r="D100" s="49" t="s">
        <v>300</v>
      </c>
      <c r="E100" s="44" t="s">
        <v>138</v>
      </c>
      <c r="F100" s="129">
        <f>Ведомственная!G97</f>
        <v>3550</v>
      </c>
    </row>
    <row r="101" spans="1:6" ht="15.75">
      <c r="A101" s="42" t="s">
        <v>72</v>
      </c>
      <c r="B101" s="43" t="s">
        <v>42</v>
      </c>
      <c r="C101" s="44" t="s">
        <v>43</v>
      </c>
      <c r="D101" s="49"/>
      <c r="E101" s="44"/>
      <c r="F101" s="128">
        <f>F105+F102</f>
        <v>14447.8</v>
      </c>
    </row>
    <row r="102" spans="1:6" ht="15.75">
      <c r="A102" s="42" t="s">
        <v>73</v>
      </c>
      <c r="B102" s="43" t="s">
        <v>94</v>
      </c>
      <c r="C102" s="44" t="s">
        <v>93</v>
      </c>
      <c r="D102" s="49"/>
      <c r="E102" s="49"/>
      <c r="F102" s="128">
        <f>F103</f>
        <v>507</v>
      </c>
    </row>
    <row r="103" spans="1:6" ht="45">
      <c r="A103" s="46" t="s">
        <v>74</v>
      </c>
      <c r="B103" s="48" t="s">
        <v>134</v>
      </c>
      <c r="C103" s="49" t="s">
        <v>93</v>
      </c>
      <c r="D103" s="44" t="s">
        <v>307</v>
      </c>
      <c r="E103" s="49"/>
      <c r="F103" s="129">
        <f>Ведомственная!G101</f>
        <v>507</v>
      </c>
    </row>
    <row r="104" spans="1:6" ht="15.75">
      <c r="A104" s="46"/>
      <c r="B104" s="50" t="s">
        <v>139</v>
      </c>
      <c r="C104" s="49" t="s">
        <v>93</v>
      </c>
      <c r="D104" s="49" t="s">
        <v>307</v>
      </c>
      <c r="E104" s="44" t="s">
        <v>128</v>
      </c>
      <c r="F104" s="129">
        <f>Ведомственная!G101</f>
        <v>507</v>
      </c>
    </row>
    <row r="105" spans="1:6" ht="15.75">
      <c r="A105" s="42" t="s">
        <v>70</v>
      </c>
      <c r="B105" s="62" t="s">
        <v>44</v>
      </c>
      <c r="C105" s="44" t="s">
        <v>45</v>
      </c>
      <c r="D105" s="49"/>
      <c r="E105" s="44"/>
      <c r="F105" s="128">
        <f>F106</f>
        <v>13940.8</v>
      </c>
    </row>
    <row r="106" spans="1:6" ht="28.5">
      <c r="A106" s="42" t="s">
        <v>63</v>
      </c>
      <c r="B106" s="62" t="s">
        <v>53</v>
      </c>
      <c r="C106" s="44" t="s">
        <v>45</v>
      </c>
      <c r="D106" s="44" t="s">
        <v>293</v>
      </c>
      <c r="E106" s="44"/>
      <c r="F106" s="128">
        <f>F107+F109</f>
        <v>13940.8</v>
      </c>
    </row>
    <row r="107" spans="1:6" ht="75">
      <c r="A107" s="46" t="s">
        <v>64</v>
      </c>
      <c r="B107" s="64" t="s">
        <v>396</v>
      </c>
      <c r="C107" s="44" t="s">
        <v>45</v>
      </c>
      <c r="D107" s="44" t="s">
        <v>333</v>
      </c>
      <c r="E107" s="44"/>
      <c r="F107" s="128">
        <f>F108</f>
        <v>9043.4</v>
      </c>
    </row>
    <row r="108" spans="1:6" ht="15.75">
      <c r="A108" s="46"/>
      <c r="B108" s="50" t="s">
        <v>139</v>
      </c>
      <c r="C108" s="49" t="s">
        <v>45</v>
      </c>
      <c r="D108" s="49" t="s">
        <v>333</v>
      </c>
      <c r="E108" s="44" t="s">
        <v>128</v>
      </c>
      <c r="F108" s="129">
        <f>Ведомственная!G105</f>
        <v>9043.4</v>
      </c>
    </row>
    <row r="109" spans="1:6" ht="60">
      <c r="A109" s="46" t="s">
        <v>355</v>
      </c>
      <c r="B109" s="50" t="s">
        <v>321</v>
      </c>
      <c r="C109" s="44" t="s">
        <v>45</v>
      </c>
      <c r="D109" s="44" t="s">
        <v>332</v>
      </c>
      <c r="E109" s="44"/>
      <c r="F109" s="128">
        <f>F110</f>
        <v>4897.4</v>
      </c>
    </row>
    <row r="110" spans="1:6" ht="15.75">
      <c r="A110" s="46"/>
      <c r="B110" s="50" t="s">
        <v>139</v>
      </c>
      <c r="C110" s="49" t="s">
        <v>45</v>
      </c>
      <c r="D110" s="49" t="s">
        <v>332</v>
      </c>
      <c r="E110" s="44" t="s">
        <v>128</v>
      </c>
      <c r="F110" s="129">
        <f>Ведомственная!G107</f>
        <v>4897.4</v>
      </c>
    </row>
    <row r="111" spans="1:6" ht="15.75">
      <c r="A111" s="40" t="s">
        <v>75</v>
      </c>
      <c r="B111" s="62" t="s">
        <v>234</v>
      </c>
      <c r="C111" s="44" t="s">
        <v>236</v>
      </c>
      <c r="D111" s="61"/>
      <c r="E111" s="61"/>
      <c r="F111" s="133">
        <f>F113</f>
        <v>400</v>
      </c>
    </row>
    <row r="112" spans="1:6" ht="15.75">
      <c r="A112" s="40" t="s">
        <v>71</v>
      </c>
      <c r="B112" s="62" t="s">
        <v>327</v>
      </c>
      <c r="C112" s="44" t="s">
        <v>235</v>
      </c>
      <c r="D112" s="61"/>
      <c r="E112" s="61"/>
      <c r="F112" s="133">
        <f>F113</f>
        <v>400</v>
      </c>
    </row>
    <row r="113" spans="1:6" ht="45">
      <c r="A113" s="46" t="s">
        <v>243</v>
      </c>
      <c r="B113" s="48" t="s">
        <v>237</v>
      </c>
      <c r="C113" s="49" t="s">
        <v>235</v>
      </c>
      <c r="D113" s="44" t="s">
        <v>316</v>
      </c>
      <c r="E113" s="44"/>
      <c r="F113" s="134">
        <f>F114</f>
        <v>400</v>
      </c>
    </row>
    <row r="114" spans="1:6" ht="30">
      <c r="A114" s="46"/>
      <c r="B114" s="75" t="s">
        <v>137</v>
      </c>
      <c r="C114" s="49" t="s">
        <v>235</v>
      </c>
      <c r="D114" s="49" t="s">
        <v>316</v>
      </c>
      <c r="E114" s="44" t="s">
        <v>138</v>
      </c>
      <c r="F114" s="134">
        <f>Ведомственная!G111</f>
        <v>400</v>
      </c>
    </row>
    <row r="115" spans="1:6" ht="15.75">
      <c r="A115" s="40" t="s">
        <v>80</v>
      </c>
      <c r="B115" s="62" t="s">
        <v>86</v>
      </c>
      <c r="C115" s="44" t="s">
        <v>87</v>
      </c>
      <c r="D115" s="49"/>
      <c r="E115" s="44"/>
      <c r="F115" s="128">
        <f>F116</f>
        <v>1460</v>
      </c>
    </row>
    <row r="116" spans="1:6" ht="15.75">
      <c r="A116" s="42" t="s">
        <v>76</v>
      </c>
      <c r="B116" s="43" t="s">
        <v>41</v>
      </c>
      <c r="C116" s="44" t="s">
        <v>85</v>
      </c>
      <c r="D116" s="79"/>
      <c r="E116" s="49"/>
      <c r="F116" s="128">
        <f>F117</f>
        <v>1460</v>
      </c>
    </row>
    <row r="117" spans="1:6" ht="60">
      <c r="A117" s="46" t="s">
        <v>77</v>
      </c>
      <c r="B117" s="48" t="s">
        <v>325</v>
      </c>
      <c r="C117" s="49" t="s">
        <v>85</v>
      </c>
      <c r="D117" s="44" t="s">
        <v>308</v>
      </c>
      <c r="E117" s="44"/>
      <c r="F117" s="128">
        <f>F118</f>
        <v>1460</v>
      </c>
    </row>
    <row r="118" spans="1:6" ht="30">
      <c r="A118" s="42"/>
      <c r="B118" s="75" t="s">
        <v>137</v>
      </c>
      <c r="C118" s="49" t="s">
        <v>85</v>
      </c>
      <c r="D118" s="49" t="s">
        <v>308</v>
      </c>
      <c r="E118" s="44" t="s">
        <v>138</v>
      </c>
      <c r="F118" s="129">
        <f>Ведомственная!G115</f>
        <v>1460</v>
      </c>
    </row>
    <row r="119" spans="1:6" ht="15.75">
      <c r="A119" s="54"/>
      <c r="B119" s="42" t="s">
        <v>0</v>
      </c>
      <c r="C119" s="49"/>
      <c r="D119" s="79"/>
      <c r="E119" s="49"/>
      <c r="F119" s="128">
        <f>F15+F56+F69+F79+F83+F97+F101+F111+F115</f>
        <v>80832.9</v>
      </c>
    </row>
    <row r="120" spans="1:6" ht="15.75">
      <c r="A120" s="89"/>
      <c r="B120" s="90"/>
      <c r="C120" s="91"/>
      <c r="D120" s="92"/>
      <c r="E120" s="91"/>
      <c r="F120" s="135"/>
    </row>
  </sheetData>
  <mergeCells count="11">
    <mergeCell ref="C1:F1"/>
    <mergeCell ref="C2:F2"/>
    <mergeCell ref="C3:F3"/>
    <mergeCell ref="A8:F8"/>
    <mergeCell ref="C5:F5"/>
    <mergeCell ref="C4:F4"/>
    <mergeCell ref="A4:B4"/>
    <mergeCell ref="A10:F10"/>
    <mergeCell ref="A9:F9"/>
    <mergeCell ref="A12:F12"/>
    <mergeCell ref="A11:F11"/>
  </mergeCells>
  <printOptions/>
  <pageMargins left="0.984251968503937" right="0.3937007874015748" top="0.5905511811023623" bottom="0.5905511811023623" header="0.31496062992125984" footer="0.15748031496062992"/>
  <pageSetup fitToHeight="4" fitToWidth="1" horizontalDpi="600" verticalDpi="600" orientation="portrait" paperSize="9" scale="76" r:id="rId1"/>
  <rowBreaks count="3" manualBreakCount="3">
    <brk id="33" max="255" man="1"/>
    <brk id="61" max="5" man="1"/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workbookViewId="0" topLeftCell="A1">
      <selection activeCell="B6" sqref="B6"/>
    </sheetView>
  </sheetViews>
  <sheetFormatPr defaultColWidth="8.796875" defaultRowHeight="15"/>
  <cols>
    <col min="1" max="1" width="49.09765625" style="18" customWidth="1"/>
    <col min="2" max="2" width="15.796875" style="18" customWidth="1"/>
    <col min="3" max="3" width="9.59765625" style="18" customWidth="1"/>
    <col min="4" max="4" width="8" style="18" customWidth="1"/>
    <col min="5" max="16384" width="7.09765625" style="18" customWidth="1"/>
  </cols>
  <sheetData>
    <row r="1" spans="1:2" s="17" customFormat="1" ht="15">
      <c r="A1" s="17" t="s">
        <v>95</v>
      </c>
      <c r="B1" s="16" t="s">
        <v>357</v>
      </c>
    </row>
    <row r="2" s="17" customFormat="1" ht="12.75" customHeight="1">
      <c r="B2" s="19" t="s">
        <v>98</v>
      </c>
    </row>
    <row r="3" spans="1:2" s="17" customFormat="1" ht="15">
      <c r="A3" s="17" t="s">
        <v>391</v>
      </c>
      <c r="B3" s="19" t="s">
        <v>143</v>
      </c>
    </row>
    <row r="4" spans="2:3" s="17" customFormat="1" ht="15">
      <c r="B4" s="151" t="s">
        <v>96</v>
      </c>
      <c r="C4" s="151"/>
    </row>
    <row r="5" s="17" customFormat="1" ht="15">
      <c r="B5" s="141" t="s">
        <v>409</v>
      </c>
    </row>
    <row r="6" ht="12.75">
      <c r="B6" s="20"/>
    </row>
    <row r="8" spans="1:3" ht="20.25" customHeight="1">
      <c r="A8" s="142" t="s">
        <v>388</v>
      </c>
      <c r="B8" s="142"/>
      <c r="C8" s="142"/>
    </row>
    <row r="9" spans="1:3" ht="20.25" customHeight="1">
      <c r="A9" s="142" t="s">
        <v>378</v>
      </c>
      <c r="B9" s="142"/>
      <c r="C9" s="142"/>
    </row>
    <row r="10" spans="1:3" ht="20.25" customHeight="1">
      <c r="A10" s="142" t="s">
        <v>389</v>
      </c>
      <c r="B10" s="142"/>
      <c r="C10" s="142"/>
    </row>
    <row r="11" spans="1:3" ht="20.25" customHeight="1">
      <c r="A11" s="142" t="s">
        <v>390</v>
      </c>
      <c r="B11" s="142"/>
      <c r="C11" s="142"/>
    </row>
    <row r="12" spans="1:4" ht="20.25">
      <c r="A12" s="142" t="s">
        <v>395</v>
      </c>
      <c r="B12" s="142"/>
      <c r="C12" s="142"/>
      <c r="D12" s="96"/>
    </row>
    <row r="13" spans="1:4" ht="32.25" customHeight="1">
      <c r="A13" s="102"/>
      <c r="B13" s="102"/>
      <c r="C13" s="102"/>
      <c r="D13" s="96"/>
    </row>
    <row r="14" spans="1:3" ht="25.5">
      <c r="A14" s="22" t="s">
        <v>2</v>
      </c>
      <c r="B14" s="22" t="s">
        <v>144</v>
      </c>
      <c r="C14" s="22" t="s">
        <v>381</v>
      </c>
    </row>
    <row r="15" spans="1:3" s="106" customFormat="1" ht="15.75">
      <c r="A15" s="3" t="s">
        <v>386</v>
      </c>
      <c r="B15" s="105"/>
      <c r="C15" s="137">
        <f>C16</f>
        <v>0</v>
      </c>
    </row>
    <row r="16" spans="1:3" ht="15.75">
      <c r="A16" s="3" t="s">
        <v>358</v>
      </c>
      <c r="C16" s="111">
        <f>C17</f>
        <v>0</v>
      </c>
    </row>
    <row r="17" spans="1:3" ht="31.5">
      <c r="A17" s="7" t="s">
        <v>359</v>
      </c>
      <c r="B17" s="4" t="s">
        <v>360</v>
      </c>
      <c r="C17" s="112">
        <f>C18+C22</f>
        <v>0</v>
      </c>
    </row>
    <row r="18" spans="1:3" ht="15.75">
      <c r="A18" s="7" t="s">
        <v>361</v>
      </c>
      <c r="B18" s="4" t="s">
        <v>362</v>
      </c>
      <c r="C18" s="112">
        <f>C19</f>
        <v>-80832.9</v>
      </c>
    </row>
    <row r="19" spans="1:3" ht="15.75">
      <c r="A19" s="7" t="s">
        <v>363</v>
      </c>
      <c r="B19" s="4" t="s">
        <v>364</v>
      </c>
      <c r="C19" s="112">
        <f>C20</f>
        <v>-80832.9</v>
      </c>
    </row>
    <row r="20" spans="1:3" ht="15.75">
      <c r="A20" s="7" t="s">
        <v>365</v>
      </c>
      <c r="B20" s="4" t="s">
        <v>366</v>
      </c>
      <c r="C20" s="112">
        <f>C21</f>
        <v>-80832.9</v>
      </c>
    </row>
    <row r="21" spans="1:3" ht="45.75" customHeight="1">
      <c r="A21" s="7" t="s">
        <v>367</v>
      </c>
      <c r="B21" s="4" t="s">
        <v>368</v>
      </c>
      <c r="C21" s="112">
        <f>-Доходы!C78</f>
        <v>-80832.9</v>
      </c>
    </row>
    <row r="22" spans="1:3" ht="15.75">
      <c r="A22" s="7" t="s">
        <v>369</v>
      </c>
      <c r="B22" s="4" t="s">
        <v>370</v>
      </c>
      <c r="C22" s="112">
        <f>C23</f>
        <v>80832.9</v>
      </c>
    </row>
    <row r="23" spans="1:3" ht="15.75">
      <c r="A23" s="7" t="s">
        <v>371</v>
      </c>
      <c r="B23" s="4" t="s">
        <v>372</v>
      </c>
      <c r="C23" s="112">
        <f>C24</f>
        <v>80832.9</v>
      </c>
    </row>
    <row r="24" spans="1:3" ht="15.75">
      <c r="A24" s="7" t="s">
        <v>373</v>
      </c>
      <c r="B24" s="4" t="s">
        <v>374</v>
      </c>
      <c r="C24" s="112">
        <f>C25</f>
        <v>80832.9</v>
      </c>
    </row>
    <row r="25" spans="1:3" ht="45.75" customHeight="1">
      <c r="A25" s="7" t="s">
        <v>375</v>
      </c>
      <c r="B25" s="4" t="s">
        <v>376</v>
      </c>
      <c r="C25" s="112">
        <f>'Разделы, подразделы'!F119</f>
        <v>80832.9</v>
      </c>
    </row>
    <row r="26" spans="1:3" ht="47.25" hidden="1">
      <c r="A26" s="3" t="s">
        <v>160</v>
      </c>
      <c r="B26" s="4" t="s">
        <v>161</v>
      </c>
      <c r="C26" s="97">
        <v>0</v>
      </c>
    </row>
    <row r="27" spans="1:3" ht="51" customHeight="1" hidden="1">
      <c r="A27" s="5" t="s">
        <v>162</v>
      </c>
      <c r="B27" s="4" t="s">
        <v>163</v>
      </c>
      <c r="C27" s="98">
        <v>0</v>
      </c>
    </row>
    <row r="28" spans="1:3" ht="44.25" customHeight="1" hidden="1">
      <c r="A28" s="5" t="s">
        <v>164</v>
      </c>
      <c r="B28" s="4" t="s">
        <v>165</v>
      </c>
      <c r="C28" s="98">
        <v>0</v>
      </c>
    </row>
    <row r="29" spans="1:3" ht="31.5" hidden="1">
      <c r="A29" s="5" t="s">
        <v>166</v>
      </c>
      <c r="B29" s="4" t="s">
        <v>167</v>
      </c>
      <c r="C29" s="98">
        <v>0</v>
      </c>
    </row>
    <row r="30" spans="1:3" ht="31.5" hidden="1">
      <c r="A30" s="3" t="s">
        <v>168</v>
      </c>
      <c r="B30" s="4" t="s">
        <v>169</v>
      </c>
      <c r="C30" s="97">
        <v>0</v>
      </c>
    </row>
    <row r="31" spans="1:3" ht="31.5" hidden="1">
      <c r="A31" s="5" t="s">
        <v>170</v>
      </c>
      <c r="B31" s="4" t="s">
        <v>171</v>
      </c>
      <c r="C31" s="98">
        <v>0</v>
      </c>
    </row>
    <row r="32" spans="1:3" ht="31.5" hidden="1">
      <c r="A32" s="5" t="s">
        <v>172</v>
      </c>
      <c r="B32" s="4" t="s">
        <v>173</v>
      </c>
      <c r="C32" s="98">
        <v>0</v>
      </c>
    </row>
    <row r="36" ht="12.75">
      <c r="C36" s="29"/>
    </row>
  </sheetData>
  <mergeCells count="6">
    <mergeCell ref="A8:C8"/>
    <mergeCell ref="A9:C9"/>
    <mergeCell ref="B4:C4"/>
    <mergeCell ref="A12:C12"/>
    <mergeCell ref="A10:C10"/>
    <mergeCell ref="A11:C11"/>
  </mergeCells>
  <printOptions/>
  <pageMargins left="0.984251968503937" right="0.3937007874015748" top="0.5905511811023623" bottom="0.5905511811023623" header="0.6692913385826772" footer="0.1574803149606299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2016-12-05T09:55:49Z</cp:lastPrinted>
  <dcterms:created xsi:type="dcterms:W3CDTF">2006-02-14T14:57:27Z</dcterms:created>
  <dcterms:modified xsi:type="dcterms:W3CDTF">2016-12-05T09:56:34Z</dcterms:modified>
  <cp:category/>
  <cp:version/>
  <cp:contentType/>
  <cp:contentStatus/>
</cp:coreProperties>
</file>