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2"/>
  </bookViews>
  <sheets>
    <sheet name="Доходы" sheetId="1" r:id="rId1"/>
    <sheet name="Расходы ведомствен.стр-ра" sheetId="2" r:id="rId2"/>
    <sheet name="Расходы по разд-м и подразд-м" sheetId="3" r:id="rId3"/>
    <sheet name="Источники КИФДБ" sheetId="4" r:id="rId4"/>
  </sheets>
  <definedNames>
    <definedName name="_ftn1" localSheetId="1">'Расходы ведомствен.стр-ра'!$B$35</definedName>
    <definedName name="_ftnref1" localSheetId="1">'Расходы ведомствен.стр-ра'!$B$32</definedName>
    <definedName name="_xlnm.Print_Area" localSheetId="3">'Источники КИФДБ'!$A$1:$D$30</definedName>
    <definedName name="_xlnm.Print_Area" localSheetId="1">'Расходы ведомствен.стр-ра'!$A$1:$H$126</definedName>
  </definedNames>
  <calcPr fullCalcOnLoad="1"/>
</workbook>
</file>

<file path=xl/sharedStrings.xml><?xml version="1.0" encoding="utf-8"?>
<sst xmlns="http://schemas.openxmlformats.org/spreadsheetml/2006/main" count="2359" uniqueCount="505">
  <si>
    <t>ИТОГО</t>
  </si>
  <si>
    <t>Наименование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</si>
  <si>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</si>
  <si>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</si>
  <si>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</si>
  <si>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</si>
  <si>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</si>
  <si>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</si>
  <si>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</si>
  <si>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</si>
  <si>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</si>
  <si>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</si>
  <si>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</si>
  <si>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0020100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</si>
  <si>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</si>
  <si>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</si>
  <si>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</si>
  <si>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</si>
  <si>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0020200</t>
  </si>
  <si>
    <t>0020400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</si>
  <si>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</si>
  <si>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</si>
  <si>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</si>
  <si>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</si>
  <si>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</si>
  <si>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</si>
  <si>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</si>
  <si>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</si>
  <si>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</si>
  <si>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0020500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</si>
  <si>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</si>
  <si>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</si>
  <si>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</si>
  <si>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</si>
  <si>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</si>
  <si>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</si>
  <si>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</si>
  <si>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</si>
  <si>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2190100</t>
  </si>
  <si>
    <t>4</t>
  </si>
  <si>
    <t>4.1</t>
  </si>
  <si>
    <t>7950400</t>
  </si>
  <si>
    <t>5</t>
  </si>
  <si>
    <t>5.1</t>
  </si>
  <si>
    <t>0800</t>
  </si>
  <si>
    <t>Периодическая печать и издательства</t>
  </si>
  <si>
    <t>Расходы на организацию и содержание средств массовой информации муниципального образования</t>
  </si>
  <si>
    <t>4570100</t>
  </si>
  <si>
    <t>Социальная политика</t>
  </si>
  <si>
    <t>1000</t>
  </si>
  <si>
    <t>Охрана семьи и детства</t>
  </si>
  <si>
    <t>1004</t>
  </si>
  <si>
    <t>0920300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</si>
  <si>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</si>
  <si>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</si>
  <si>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</si>
  <si>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</si>
  <si>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0920200</t>
  </si>
  <si>
    <t>Другие вопросы в области национальной безопасности и правоохранительной деятельности</t>
  </si>
  <si>
    <t>3.2</t>
  </si>
  <si>
    <t>3.2.1</t>
  </si>
  <si>
    <t>7950300</t>
  </si>
  <si>
    <t>Содержание ребенка в семье опекуна и приемной семье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</si>
  <si>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</si>
  <si>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</si>
  <si>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</si>
  <si>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</si>
  <si>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</si>
  <si>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</si>
  <si>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</si>
  <si>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</si>
  <si>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III</t>
  </si>
  <si>
    <t>0920600</t>
  </si>
  <si>
    <t>8.1</t>
  </si>
  <si>
    <t>8.1.1</t>
  </si>
  <si>
    <t xml:space="preserve">Образование </t>
  </si>
  <si>
    <t>0700</t>
  </si>
  <si>
    <t>Молодежная политика и оздоровление детей</t>
  </si>
  <si>
    <t>0707</t>
  </si>
  <si>
    <t>4310100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</si>
  <si>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</si>
  <si>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</si>
  <si>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</si>
  <si>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</si>
  <si>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</si>
  <si>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</si>
  <si>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</si>
  <si>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</si>
  <si>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</si>
  <si>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</si>
  <si>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</si>
  <si>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</si>
  <si>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4100100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</si>
  <si>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</si>
  <si>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</si>
  <si>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</si>
  <si>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</si>
  <si>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</si>
  <si>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</si>
  <si>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</si>
  <si>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</si>
  <si>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12.1</t>
  </si>
  <si>
    <t>12.1.1</t>
  </si>
  <si>
    <t>Культура, кинематография</t>
  </si>
  <si>
    <t>0020300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</si>
  <si>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</si>
  <si>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</si>
  <si>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6000101</t>
  </si>
  <si>
    <t>1003</t>
  </si>
  <si>
    <t>Социальное обеспечение населения</t>
  </si>
  <si>
    <t>муниципальный округ Коломна</t>
  </si>
  <si>
    <t xml:space="preserve">Формирование и размещение муниципального заказа 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</si>
  <si>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</si>
  <si>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проведение подготовки и обучения неработающего населения способам защиты и действиям в чрезвычайных ситуациях</t>
  </si>
  <si>
    <t>Расходы, связанные с финансированием программ по реализации мер по профилактике дорожно-транспортного травматизма на территории муниципального образования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</si>
  <si>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</si>
  <si>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</si>
  <si>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</si>
  <si>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11</t>
  </si>
  <si>
    <t>0410</t>
  </si>
  <si>
    <t>Содержание муниципальной информационной службы</t>
  </si>
  <si>
    <t>3300100</t>
  </si>
  <si>
    <t>7950500</t>
  </si>
  <si>
    <t>3.2.4</t>
  </si>
  <si>
    <t>Ведомственная целевая программа по профилактике экстремизма и терроризма на территории муниципального образования</t>
  </si>
  <si>
    <t>Ведомственная целевая программа по профилактике правонарушений на территории муниципального образования</t>
  </si>
  <si>
    <t>Ведомственная целевая программа по профилактике наркомании на территории муниципального образования</t>
  </si>
  <si>
    <t>Резервные фонды</t>
  </si>
  <si>
    <t>Резервный фонд местной администрации</t>
  </si>
  <si>
    <t>0700100</t>
  </si>
  <si>
    <t>2.3</t>
  </si>
  <si>
    <t>2.3.1</t>
  </si>
  <si>
    <t>0111</t>
  </si>
  <si>
    <t>4310300</t>
  </si>
  <si>
    <t>240</t>
  </si>
  <si>
    <t>0920700</t>
  </si>
  <si>
    <t>0705</t>
  </si>
  <si>
    <t>7.2.1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</si>
  <si>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</si>
  <si>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4280100</t>
  </si>
  <si>
    <t>Профессиональная подготовка, переподготовка и повышение квалификации</t>
  </si>
  <si>
    <t xml:space="preserve">Расходы, связанные с финансированием программ в области защиты прав потребителей </t>
  </si>
  <si>
    <t>4400100</t>
  </si>
  <si>
    <t>7950200</t>
  </si>
  <si>
    <t>0709</t>
  </si>
  <si>
    <t>7950100</t>
  </si>
  <si>
    <t>Другие вопросы в области образования</t>
  </si>
  <si>
    <t>994</t>
  </si>
  <si>
    <t>Обеспечение проведения выборов и референдумов</t>
  </si>
  <si>
    <t>0107</t>
  </si>
  <si>
    <t>Иные закупки товаров, работ и услуг для обеспечения государственных (муниципальных) нужд</t>
  </si>
  <si>
    <t>300</t>
  </si>
  <si>
    <t>Ведомственная целевая программа проведения досуговых мероприятий для жителей муниципального образования</t>
  </si>
  <si>
    <t>11.1</t>
  </si>
  <si>
    <t>Избирательная комиссия муниципального образования МО Коломна</t>
  </si>
  <si>
    <t>Проведение работ по военно-патриотическому воспитанию граждан Российской Федерации, проживающих на территории муниципального образования</t>
  </si>
  <si>
    <t>7.2.2</t>
  </si>
  <si>
    <t>7.3.1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</si>
  <si>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</si>
  <si>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</si>
  <si>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</si>
  <si>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</si>
  <si>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</si>
  <si>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</si>
  <si>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</si>
  <si>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 (муниципальных) нужд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</si>
  <si>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</si>
  <si>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</si>
  <si>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</si>
  <si>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</si>
  <si>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Приложение №1</t>
  </si>
  <si>
    <t>муниципального образования</t>
  </si>
  <si>
    <t>Код бюджетной классификации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</si>
  <si>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</si>
  <si>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</si>
  <si>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</si>
  <si>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</si>
  <si>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</si>
  <si>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 xml:space="preserve">000 1 05 01000 00 0000 110 </t>
  </si>
  <si>
    <t>Налог, взимаемый с налогоплательщиков, выбравших в качестве объекта налогообложения  доходы</t>
  </si>
  <si>
    <t xml:space="preserve">182 1 05 01011 01 0000 110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</si>
  <si>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</si>
  <si>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</si>
  <si>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Минимальный налог, зачисляемый в бюджеты субъектов Российской Федерации</t>
  </si>
  <si>
    <t>182 1 05 01050 01 0000 110</t>
  </si>
  <si>
    <t>Единый налог на вмененный доход для отдельных видов деятельности</t>
  </si>
  <si>
    <t xml:space="preserve">182 1 05 02010 02 0000 110 </t>
  </si>
  <si>
    <t>Налог, взимаемый в связи с применением патентной системы налогообложения</t>
  </si>
  <si>
    <t xml:space="preserve">182 1 05 04030 02 0000 110 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</si>
  <si>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</si>
  <si>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</si>
  <si>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</si>
  <si>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</si>
  <si>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 xml:space="preserve">182 1 06 01010 03 0000 110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</si>
  <si>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</si>
  <si>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</si>
  <si>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</si>
  <si>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</si>
  <si>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Прочие поступления от использования имущества, находящегося в государственной и муниципальной собственности</t>
  </si>
  <si>
    <t>000 1 11 08040 00 0000 120</t>
  </si>
  <si>
    <t xml:space="preserve">Прочие поступления от использования имущества, находящегося в муниципальной собственности </t>
  </si>
  <si>
    <t>000 1 11 08043 03 0000 120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</si>
  <si>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</si>
  <si>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</si>
  <si>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</si>
  <si>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</si>
  <si>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местных бюджетов от оказания платных услуг и компенсации затрат государства</t>
  </si>
  <si>
    <t>000 1 13 03030 03 0000 130</t>
  </si>
  <si>
    <t>ДОХОДЫ ОТ ОКАЗАНИЯ ПЛАТНЫХ УСЛУГ (РАБОТ) И КОМПЕНСАЦИИ ЗАТРАТ ГОСУДАРСТВА</t>
  </si>
  <si>
    <t>000 1 13 00000000000 000</t>
  </si>
  <si>
    <t>000 1 13 02000000000 130</t>
  </si>
  <si>
    <t>000 1 13 02993030000 130</t>
  </si>
  <si>
    <t>ШТРАФЫ, САНКЦИИ, ВОЗМЕЩЕНИЕ УЩЕРБА</t>
  </si>
  <si>
    <t>000 1 16 00000 00 0000 000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</si>
  <si>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</si>
  <si>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</si>
  <si>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 xml:space="preserve">000 1 16 90000 00 0000 140 </t>
  </si>
  <si>
    <t>000 1 16 90030 03 0000 140</t>
  </si>
  <si>
    <t>ПРОЧИЕ НЕНАЛОГОВЫЕ ДОХОДЫ</t>
  </si>
  <si>
    <t>1 1 16 90030 00 0000 140</t>
  </si>
  <si>
    <t>Прочие неналоговые доходы</t>
  </si>
  <si>
    <t>2 1 16 90030 00 0000 140</t>
  </si>
  <si>
    <t>Прочие неналоговые доходы местных бюджетов</t>
  </si>
  <si>
    <t>3 1 16 90030 00 0000 140</t>
  </si>
  <si>
    <t>БЕЗВОЗМЕЗДНЫЕ ПОСТУПЛЕНИЯ</t>
  </si>
  <si>
    <t>4 1 16 90030 00 0000 140</t>
  </si>
  <si>
    <t>БЕЗВОЗМЕЗДНЫЕ ПОСТУПЛЕНИЯ ОТ ДРУГИХ БЮДЖЕТОВ БЮДЖЕТНОЙ СИСТЕМЫ РФ, КРОМЕ БЮДЖЕТОВ ГОСУДАРСТВЕННЫХ ВНЕБЮДЖЕТНЫХ ФОНДОВ</t>
  </si>
  <si>
    <t>5 1 16 90030 00 0000 140</t>
  </si>
  <si>
    <t>Дотации от других бюджетов бюджетной системы Российской Федерации</t>
  </si>
  <si>
    <t>6 1 16 90030 00 0000 140</t>
  </si>
  <si>
    <t>- Дотации на выравнивание уровня бюджетной обеспеченности</t>
  </si>
  <si>
    <t>7 1 16 90030 00 0000 140</t>
  </si>
  <si>
    <t>- дотации местным бюджетам на выравнивание уровня бюджетной обеспеченности</t>
  </si>
  <si>
    <t>8 1 16 90030 00 0000 140</t>
  </si>
  <si>
    <t>Субсидии от других бюджетов бюджетной системы Российской Федерации</t>
  </si>
  <si>
    <t>9 1 16 90030 00 0000 140</t>
  </si>
  <si>
    <t>Прочие субсидии</t>
  </si>
  <si>
    <t>10 1 16 90030 00 0000 140</t>
  </si>
  <si>
    <t xml:space="preserve">Прочие субсидии, зачисляемые в местные бюджеты </t>
  </si>
  <si>
    <t>11 1 16 90030 00 0000 140</t>
  </si>
  <si>
    <t>Субсидии местным бюджетам муниципальных образований Санкт-Петербурга на реализацию законодательства Санкт-Петербурга о социальной поддержке детей Санкт-Петербурга</t>
  </si>
  <si>
    <t>12 1 16 90030 00 0000 140</t>
  </si>
  <si>
    <t>Невыясненные поступления</t>
  </si>
  <si>
    <t>901 1 17 01030 030000 180</t>
  </si>
  <si>
    <t>901 1 17 05030 03 0000 180</t>
  </si>
  <si>
    <t>000 2 00 00000 00 0000 000</t>
  </si>
  <si>
    <t>БЕЗВОЗМЕЗДНЫЕ ПОСТУПЛЕНИЯ ОТ ДРУГИХ БЮДЖЕТОВ БЮДЖЕТНОЙ СИСТЕМЫ РОССИЙСКОЙ ФЕДЕРАЦИИ</t>
  </si>
  <si>
    <t>0002 02 00000 00 0000 000</t>
  </si>
  <si>
    <t>Субвенции бюджетам субъектов Российской Федерации и муниципальных образований</t>
  </si>
  <si>
    <t>0002 020300000 00 00 151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</si>
  <si>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</si>
  <si>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</si>
  <si>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901 2 02 03024 03 0000 151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</si>
  <si>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</si>
  <si>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901 2 02 03024 03 0100 151</t>
  </si>
  <si>
    <t>901 2 02 03024 03 0200 151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</si>
  <si>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приемному родителю</t>
  </si>
  <si>
    <t>000 2 02 03027 00 0000 151</t>
  </si>
  <si>
    <t>901 2 02 03027 03 0000 151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</si>
  <si>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</si>
  <si>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901 2 02 03027 03 0100 151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</si>
  <si>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</si>
  <si>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901 2 02 03027 03 0200 151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</si>
  <si>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</si>
  <si>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901 2 08 0300 03 0000 180</t>
  </si>
  <si>
    <t>11.1.1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</si>
  <si>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</si>
  <si>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13.1.1</t>
  </si>
  <si>
    <t>0020800</t>
  </si>
  <si>
    <t>Члены избирательной комиссии</t>
  </si>
  <si>
    <t>Физическая культура и спорт</t>
  </si>
  <si>
    <t>1101</t>
  </si>
  <si>
    <t>1100</t>
  </si>
  <si>
    <t>7950700</t>
  </si>
  <si>
    <t>Ведомственная целевая программа по созданию условий для развития на территории МО массовой физической культуры и спорта</t>
  </si>
  <si>
    <t>1.2.2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</si>
  <si>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</si>
  <si>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</si>
  <si>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</si>
  <si>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</si>
  <si>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9.1.1</t>
  </si>
  <si>
    <t>Код вида расходов</t>
  </si>
  <si>
    <t>КОСГУ</t>
  </si>
  <si>
    <t xml:space="preserve">Расходы на выплаты персоналу государственных (муниципальных) органов 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</si>
  <si>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</si>
  <si>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</si>
  <si>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</si>
  <si>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Оплата труда и начисления на выплаты по оплате труда главы муниципального образования</t>
  </si>
  <si>
    <t>210</t>
  </si>
  <si>
    <t>Заработная плата</t>
  </si>
  <si>
    <t>211</t>
  </si>
  <si>
    <t>Начисления на выплаты по оплате труда</t>
  </si>
  <si>
    <t>213</t>
  </si>
  <si>
    <t>Оплата труда и начисления на выплаты по оплате труда центрального аппарата МС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</si>
  <si>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</si>
  <si>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</si>
  <si>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</si>
  <si>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</si>
  <si>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Прочие расходы</t>
  </si>
  <si>
    <t>290</t>
  </si>
  <si>
    <t>Уплата прочих налогов, сборов и иных платежей</t>
  </si>
  <si>
    <t>852</t>
  </si>
  <si>
    <t>Закупка товаров, работ, услуг в сфере информационно-коммуникационных технологий</t>
  </si>
  <si>
    <t>242</t>
  </si>
  <si>
    <t>Оплата работ, услуг</t>
  </si>
  <si>
    <t>220</t>
  </si>
  <si>
    <t>Услуги связи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</si>
  <si>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</si>
  <si>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</si>
  <si>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</si>
  <si>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</si>
  <si>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</si>
  <si>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Поступление нефинансовых активов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</si>
  <si>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</si>
  <si>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</si>
  <si>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</si>
  <si>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</si>
  <si>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Прочая закупка товаров, работ и услуг для обеспечения государственных (муниципальных) нужд</t>
  </si>
  <si>
    <t>244</t>
  </si>
  <si>
    <t>Коммунальные услуги</t>
  </si>
  <si>
    <t>223</t>
  </si>
  <si>
    <t>Иные выплаты, 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</si>
  <si>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123</t>
  </si>
  <si>
    <t>Оплата труда и начисления на выплаты по оплате труда главы исполнительной власти местного самоуправления</t>
  </si>
  <si>
    <t>Оплата труда и начисления на выплаты по оплате труда центрального аппарата местной администрации</t>
  </si>
  <si>
    <t>Резервные средства</t>
  </si>
  <si>
    <t>870</t>
  </si>
  <si>
    <t>Формирование и размещение муниципального заказа</t>
  </si>
  <si>
    <t>Расходы на выплаты персоналу казенных учреждений</t>
  </si>
  <si>
    <t>110</t>
  </si>
  <si>
    <t>Фонд оплаты труда казенных учреждений и  взносы по обязательному социальному страхованию</t>
  </si>
  <si>
    <t>111</t>
  </si>
  <si>
    <t>Оплата труда и начисления на выплаты по оплате труда работникам учреждений</t>
  </si>
  <si>
    <t>Защита населения и территории от  чрезвычайных ситуаций природного и техногенного характера, гражданская оборона</t>
  </si>
  <si>
    <t>Расходы на проведение подготовки и обучения неработающего насенления способам защиты и действиям в чрезвычайных ситуациях</t>
  </si>
  <si>
    <t>Ведомственные целевые программы по профилактике экстремизма и терроризма на территории муниципального образования</t>
  </si>
  <si>
    <t>Прочие услуги</t>
  </si>
  <si>
    <t>Ведомственные целевые программы по профилактике правонарушений на территории муниципального образования</t>
  </si>
  <si>
    <t>Расходы, связанные с финансированием программ по реализации мер по профилактике дорожно-транспортного травматизма  на территории муниципального образования</t>
  </si>
  <si>
    <t>Прочая закупка товаров, работ и услуг для муниципальных нужд</t>
  </si>
  <si>
    <t>2.3.2</t>
  </si>
  <si>
    <t>2.3.3</t>
  </si>
  <si>
    <t>2.3.4</t>
  </si>
  <si>
    <t>0028010</t>
  </si>
  <si>
    <t>Оплата труда и начисления на выплаты по оплате труда центрального аппарата ИКМО</t>
  </si>
  <si>
    <t>1.3</t>
  </si>
  <si>
    <t>6.2</t>
  </si>
  <si>
    <t>6.2.1</t>
  </si>
  <si>
    <t>6.2.2</t>
  </si>
  <si>
    <t>6.3</t>
  </si>
  <si>
    <t>6.3.1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</si>
  <si>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</si>
  <si>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</si>
  <si>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доходы от  компенсации затрат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</si>
  <si>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 возмещение  ущерба,  зачисляемые  в бюджеты внутригородских муниципальных  образований городов    федерального значения 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</si>
  <si>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</si>
  <si>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</si>
  <si>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</si>
  <si>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</si>
  <si>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5.1.2</t>
  </si>
  <si>
    <t>000 2 02 02000 00 0000 151</t>
  </si>
  <si>
    <t>000 2 02 02999 00 0000 151</t>
  </si>
  <si>
    <t>901 2 02 02999 03 0000 151</t>
  </si>
  <si>
    <t>Субсидии бюджетам бюджетной системы Российской Федерации (межбюджетные субсидии)</t>
  </si>
  <si>
    <t xml:space="preserve">Прочие субсидии бюджетам внутригородских муниципальных образований городов федерального значения </t>
  </si>
  <si>
    <t>Муниципальная программа по благоустройству территории муниципального образования</t>
  </si>
  <si>
    <t>6009010</t>
  </si>
  <si>
    <t>6000000</t>
  </si>
  <si>
    <t>6009011</t>
  </si>
  <si>
    <t>6009000</t>
  </si>
  <si>
    <t>5.1.2.1</t>
  </si>
  <si>
    <t>5.1.2.2</t>
  </si>
  <si>
    <t>Доходы от компенсации затрат государства</t>
  </si>
  <si>
    <t>Прочие доходы от компенсации затрат государства</t>
  </si>
  <si>
    <t>867 1 13 02993030100 130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</si>
  <si>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Санкт-Пентербурга в соостветствии с законодательством Санкт-Петербурга</t>
  </si>
  <si>
    <t xml:space="preserve">000 1 05 01010 01 0000 110 </t>
  </si>
  <si>
    <t>000 1 05 01020 01 0000 110</t>
  </si>
  <si>
    <t xml:space="preserve">000 1 05 02000 02 0000 110 </t>
  </si>
  <si>
    <t xml:space="preserve">000 1 05 04000 02 0000 110 </t>
  </si>
  <si>
    <t>182 1 16 06000 01 0000 140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</si>
  <si>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</si>
  <si>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806 1 16 90030 03 0100 140</t>
  </si>
  <si>
    <t>807 1 16 90030 03 0100 140</t>
  </si>
  <si>
    <t>846 1 16 90030 03 0100 140</t>
  </si>
  <si>
    <t>000 1 17 00000 00 0000 000</t>
  </si>
  <si>
    <t>000 1 17 01000 00 0000 180</t>
  </si>
  <si>
    <t>000 1 17 05000 00 0000 180</t>
  </si>
  <si>
    <t>000 2 08 0000 00 0000 180</t>
  </si>
  <si>
    <t>Перечисления из бюджетов внутригородских муниципальных образований городов федерального значения  (в бюджеты внутригородских муниципальных образований городов федерального значения) для осуществления возврата (зачета)  излишне уплаченных или излишне взысканных сумм налогов, сборов и иных платежей, а также  сумм процентов за несвоевременное осуществление такого возврата и процентов, начисленных на излишне взысканные суммы</t>
  </si>
  <si>
    <t xml:space="preserve">Расходы по  осуществлению текущего ремонта придомовых территорий и дворовых территорий, включая проезды и въезды, пешеходные дорожки
</t>
  </si>
  <si>
    <t>853</t>
  </si>
  <si>
    <t>Уплата иных платежей</t>
  </si>
  <si>
    <t>4.1.2</t>
  </si>
  <si>
    <t>4.1.2.1</t>
  </si>
  <si>
    <t>4.1.2.2</t>
  </si>
  <si>
    <t>2.1.3.1</t>
  </si>
  <si>
    <t>2.1.3.2</t>
  </si>
  <si>
    <t>2.1.4</t>
  </si>
  <si>
    <t>5110000000</t>
  </si>
  <si>
    <t>4280100180</t>
  </si>
  <si>
    <t>0020100010</t>
  </si>
  <si>
    <t>0020200020</t>
  </si>
  <si>
    <t>0020400040</t>
  </si>
  <si>
    <t>0020500050</t>
  </si>
  <si>
    <t>0020300030</t>
  </si>
  <si>
    <t>4310300450</t>
  </si>
  <si>
    <t>4500100200</t>
  </si>
  <si>
    <t>0920700071</t>
  </si>
  <si>
    <t>4310100461</t>
  </si>
  <si>
    <t>0920600462</t>
  </si>
  <si>
    <t>2190100090</t>
  </si>
  <si>
    <t>4100100170</t>
  </si>
  <si>
    <t>0020800080</t>
  </si>
  <si>
    <t>5050100230</t>
  </si>
  <si>
    <t>4570100250</t>
  </si>
  <si>
    <t>6000100130</t>
  </si>
  <si>
    <t>6000000000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</si>
  <si>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</si>
  <si>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</si>
  <si>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</si>
  <si>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</si>
  <si>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</si>
  <si>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</si>
  <si>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</si>
  <si>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</si>
  <si>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</si>
  <si>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</si>
  <si>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</si>
  <si>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 xml:space="preserve">Проведение работ по военно-патриотическому воспитанию граждан 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</si>
  <si>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</si>
  <si>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Ведомственная целевая программа по организации и проведению физкультурно-оздоровительных мероприятий и спортивных мероприятий муниципального образования</t>
  </si>
  <si>
    <t>Ведомственная целевая программа по профилактике незаконного потребления наркотических средств и психотропных веществ, наркомании в Санкт-Петербурге</t>
  </si>
  <si>
    <t>Расходы на учреждение печатного средства массовой информации для опубликования муниципальных правовых актов, доведения до жителей муниципального образования официальной информации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</si>
  <si>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</si>
  <si>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</si>
  <si>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</si>
  <si>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</si>
  <si>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</si>
  <si>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51100G0870</t>
  </si>
  <si>
    <t>51100G0860</t>
  </si>
  <si>
    <t>60000М1120</t>
  </si>
  <si>
    <t>60000S1120</t>
  </si>
  <si>
    <t>Расходы на благоустройство территории муниципального образования за счет субсидии из бюджета Санкт-Петербурга</t>
  </si>
  <si>
    <t>9.1.2</t>
  </si>
  <si>
    <t>1.4</t>
  </si>
  <si>
    <t>1.5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</si>
  <si>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</si>
  <si>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</si>
  <si>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ИСТОЧНИКИ ФИНАНСИРОВАНИЯ ДЕФИЦИТА БЮДЖЕТА</t>
  </si>
  <si>
    <t>МУНИЦИПАЛЬНОГО ОБРАЗОВАНИЯ МУНИЦИПАЛЬНЫЙ ОКРУГ КОЛОМНА</t>
  </si>
  <si>
    <t>ПО КОДАМ КЛАССИФИКАЦИИ ИСТОЧНИКОВ</t>
  </si>
  <si>
    <t>ФИНАНСИРОВАНИЯ ДЕФИЦИТА БЮДЖЕТА</t>
  </si>
  <si>
    <t>Источники доходов</t>
  </si>
  <si>
    <t>План,               тыс. руб.</t>
  </si>
  <si>
    <t>Факт,                     тыс. руб.</t>
  </si>
  <si>
    <t>Источники, в том числе</t>
  </si>
  <si>
    <t>источники внутреннего финансирования, из них</t>
  </si>
  <si>
    <t xml:space="preserve">Изменение остатков средств на счетах по учету средств бюджета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</si>
  <si>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</si>
  <si>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</si>
  <si>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</si>
  <si>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Увеличение  прочих остатков  денежных средств  бюджетов внутригородских муниципальных образований Санкт-Петербурга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</si>
  <si>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</si>
  <si>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</si>
  <si>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</si>
  <si>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 прочих остатков  денежных средств  бюджетов внутригородских муниципальных образований Санкт-Петербурга</t>
  </si>
  <si>
    <t>РАСХОДЫ БЮДЖЕТА</t>
  </si>
  <si>
    <t>ПО РАЗДЕЛАМ И ПОДРАЗДЕЛАМ КЛАССИФИКАЦИИ РАСХОДОВ БЮДЖЕТОВ</t>
  </si>
  <si>
    <t>№ п/п</t>
  </si>
  <si>
    <t>Код главного распоря-дителя бюджетных средств</t>
  </si>
  <si>
    <t xml:space="preserve"> Код раздела и подраздела</t>
  </si>
  <si>
    <t>План,                                 тыс. руб.</t>
  </si>
  <si>
    <t>Факт,                                 тыс. руб.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</si>
  <si>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</si>
  <si>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благоустройство территории муниципального образования за счет субсидий из бюджета Санкт-Петербурга</t>
  </si>
  <si>
    <t xml:space="preserve">Организация местных и участие в организации и проведении городских праздничных и иных зрелищных мероприятий </t>
  </si>
  <si>
    <t>8.2</t>
  </si>
  <si>
    <t>к Постановлению</t>
  </si>
  <si>
    <t>Местной администрации</t>
  </si>
  <si>
    <t>Глава местной администрации</t>
  </si>
  <si>
    <t>_________________ А.А. Шелепень</t>
  </si>
  <si>
    <t>ДОХОДЫ БЮДЖЕТА</t>
  </si>
  <si>
    <t>ПО КОДАМ КЛАССИФИКАЦИИ ДОХОДОВ БЮДЖЕТОВ</t>
  </si>
  <si>
    <t>План,                     тыс. руб.</t>
  </si>
  <si>
    <t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</si>
  <si>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</si>
  <si>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ПО ВЕДОМСТВЕННОЙ СТРУКТУРЕ РАСХОДОВ МЕСТНОГО БЮДЖЕТА</t>
  </si>
  <si>
    <t>000 0 10 50000 00 0000 000</t>
  </si>
  <si>
    <t>000 0 10 50000 00 0000 500</t>
  </si>
  <si>
    <t>000 0 10 50200 00 0000 500</t>
  </si>
  <si>
    <t>000 0 10 50201 00 0000 510</t>
  </si>
  <si>
    <t>901 0 10 50201 03 0000 510</t>
  </si>
  <si>
    <t>000 0 10 50000 00 0000 600</t>
  </si>
  <si>
    <t>000 0 10 50201 00 0000 610</t>
  </si>
  <si>
    <t>000 0 10 50200 00 0000 600</t>
  </si>
  <si>
    <t>901 0 10 50201 03 0000 610</t>
  </si>
  <si>
    <t>Приложение № 3</t>
  </si>
  <si>
    <t>Приложение № 2.1</t>
  </si>
  <si>
    <t>Приложение № 2.2</t>
  </si>
  <si>
    <t>000 1 13 02990000000 130</t>
  </si>
  <si>
    <t xml:space="preserve">182 1 05 02020 02 0000 110 </t>
  </si>
  <si>
    <t>Единый налог на вмененный доход для отдельных видов деятельности (за налоговые периоды, истекшие до 1 января 2011 года)</t>
  </si>
  <si>
    <t>ЗА 9 МЕСЯЦЕВ 2016 ГОДА</t>
  </si>
  <si>
    <t>от 11.10.2016 № 45/16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</si>
</sst>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#,##0.0"/>
    <numFmt numFmtId="167" formatCode="0.0"/>
    <numFmt numFmtId="168" formatCode="#,##0.0_р_."/>
    <numFmt numFmtId="169" formatCode="0.0000"/>
    <numFmt numFmtId="170" formatCode="0.0;[Red]0.0"/>
    <numFmt numFmtId="171" formatCode="0.0%"/>
    <numFmt numFmtId="172" formatCode="#,##0&quot;р.&quot;"/>
    <numFmt numFmtId="173" formatCode="#,##0_ ;[Red]\-#,##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* #,##0_);_(* \(#,##0\);_(* &quot;-&quot;_);_(@_)"/>
    <numFmt numFmtId="182" formatCode="#,##0.00_ ;\-#,##0.00\ "/>
  </numFmts>
  <fonts count="42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0" fillId="0" borderId="10" xfId="54" applyFont="1" applyFill="1" applyBorder="1" applyAlignment="1">
      <alignment horizontal="left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left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left" wrapText="1"/>
      <protection/>
    </xf>
    <xf numFmtId="1" fontId="11" fillId="0" borderId="10" xfId="54" applyNumberFormat="1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left" vertical="center" wrapText="1"/>
      <protection/>
    </xf>
    <xf numFmtId="0" fontId="9" fillId="24" borderId="10" xfId="0" applyFont="1" applyFill="1" applyBorder="1" applyAlignment="1">
      <alignment/>
    </xf>
    <xf numFmtId="0" fontId="9" fillId="24" borderId="0" xfId="0" applyFont="1" applyFill="1" applyAlignment="1">
      <alignment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left" vertical="center" wrapText="1"/>
    </xf>
    <xf numFmtId="0" fontId="31" fillId="0" borderId="0" xfId="54" applyFont="1">
      <alignment/>
      <protection/>
    </xf>
    <xf numFmtId="0" fontId="32" fillId="0" borderId="0" xfId="53" applyNumberFormat="1" applyFont="1" applyBorder="1" applyAlignment="1">
      <alignment horizontal="center" vertical="center" wrapText="1"/>
      <protection/>
    </xf>
    <xf numFmtId="0" fontId="31" fillId="0" borderId="0" xfId="0" applyFont="1" applyAlignment="1">
      <alignment/>
    </xf>
    <xf numFmtId="0" fontId="31" fillId="0" borderId="0" xfId="55" applyFont="1" applyAlignment="1">
      <alignment/>
      <protection/>
    </xf>
    <xf numFmtId="49" fontId="31" fillId="0" borderId="0" xfId="53" applyNumberFormat="1" applyFont="1" applyBorder="1" applyAlignment="1">
      <alignment horizontal="center" vertical="center"/>
      <protection/>
    </xf>
    <xf numFmtId="49" fontId="32" fillId="0" borderId="0" xfId="53" applyNumberFormat="1" applyFont="1" applyBorder="1" applyAlignment="1">
      <alignment horizontal="center" vertical="center"/>
      <protection/>
    </xf>
    <xf numFmtId="49" fontId="31" fillId="0" borderId="0" xfId="53" applyNumberFormat="1" applyFont="1" applyFill="1" applyBorder="1" applyAlignment="1">
      <alignment horizontal="center" vertical="center"/>
      <protection/>
    </xf>
    <xf numFmtId="0" fontId="33" fillId="0" borderId="0" xfId="0" applyFont="1" applyAlignment="1">
      <alignment/>
    </xf>
    <xf numFmtId="49" fontId="13" fillId="0" borderId="0" xfId="53" applyNumberFormat="1" applyFont="1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12" fillId="0" borderId="10" xfId="54" applyFont="1" applyBorder="1" applyAlignment="1">
      <alignment horizontal="center" vertical="center" wrapText="1"/>
      <protection/>
    </xf>
    <xf numFmtId="49" fontId="12" fillId="0" borderId="10" xfId="53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34" fillId="0" borderId="10" xfId="54" applyFont="1" applyBorder="1" applyAlignment="1">
      <alignment horizontal="center" vertical="center" wrapText="1"/>
      <protection/>
    </xf>
    <xf numFmtId="49" fontId="34" fillId="0" borderId="10" xfId="53" applyNumberFormat="1" applyFont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49" fontId="12" fillId="0" borderId="10" xfId="54" applyNumberFormat="1" applyFont="1" applyFill="1" applyBorder="1" applyAlignment="1">
      <alignment horizontal="center" vertical="center" wrapText="1"/>
      <protection/>
    </xf>
    <xf numFmtId="2" fontId="12" fillId="0" borderId="10" xfId="54" applyNumberFormat="1" applyFont="1" applyBorder="1" applyAlignment="1">
      <alignment horizontal="right" vertical="center"/>
      <protection/>
    </xf>
    <xf numFmtId="0" fontId="13" fillId="0" borderId="0" xfId="54" applyFont="1">
      <alignment/>
      <protection/>
    </xf>
    <xf numFmtId="0" fontId="13" fillId="0" borderId="0" xfId="0" applyFont="1" applyAlignment="1">
      <alignment horizontal="center" vertical="center" wrapText="1"/>
    </xf>
    <xf numFmtId="0" fontId="13" fillId="0" borderId="10" xfId="54" applyFont="1" applyFill="1" applyBorder="1" applyAlignment="1">
      <alignment horizontal="center" vertical="center" wrapText="1"/>
      <protection/>
    </xf>
    <xf numFmtId="2" fontId="13" fillId="0" borderId="10" xfId="54" applyNumberFormat="1" applyFont="1" applyBorder="1" applyAlignment="1">
      <alignment horizontal="right" vertical="center"/>
      <protection/>
    </xf>
    <xf numFmtId="49" fontId="12" fillId="0" borderId="0" xfId="53" applyNumberFormat="1" applyFont="1" applyBorder="1" applyAlignment="1">
      <alignment horizontal="center" vertical="center" wrapText="1"/>
      <protection/>
    </xf>
    <xf numFmtId="49" fontId="13" fillId="0" borderId="0" xfId="53" applyNumberFormat="1" applyFont="1" applyBorder="1">
      <alignment/>
      <protection/>
    </xf>
    <xf numFmtId="0" fontId="13" fillId="0" borderId="0" xfId="53" applyFont="1" applyBorder="1">
      <alignment/>
      <protection/>
    </xf>
    <xf numFmtId="0" fontId="31" fillId="0" borderId="0" xfId="53" applyNumberFormat="1" applyFont="1" applyBorder="1" applyAlignment="1">
      <alignment horizontal="left" vertical="center" wrapText="1"/>
      <protection/>
    </xf>
    <xf numFmtId="0" fontId="31" fillId="0" borderId="0" xfId="53" applyFont="1" applyAlignment="1">
      <alignment vertical="center" wrapText="1"/>
      <protection/>
    </xf>
    <xf numFmtId="0" fontId="31" fillId="0" borderId="0" xfId="53" applyFont="1" applyAlignment="1">
      <alignment horizontal="center"/>
      <protection/>
    </xf>
    <xf numFmtId="0" fontId="31" fillId="0" borderId="0" xfId="53" applyFont="1" applyAlignment="1">
      <alignment horizontal="center" vertical="center" wrapText="1"/>
      <protection/>
    </xf>
    <xf numFmtId="0" fontId="31" fillId="0" borderId="0" xfId="53" applyFont="1" applyBorder="1" applyAlignment="1">
      <alignment/>
      <protection/>
    </xf>
    <xf numFmtId="0" fontId="35" fillId="0" borderId="10" xfId="53" applyFont="1" applyBorder="1" applyAlignment="1">
      <alignment horizontal="center" vertical="center" wrapText="1"/>
      <protection/>
    </xf>
    <xf numFmtId="49" fontId="35" fillId="0" borderId="10" xfId="53" applyNumberFormat="1" applyFont="1" applyBorder="1" applyAlignment="1">
      <alignment horizontal="center" vertical="center" shrinkToFit="1"/>
      <protection/>
    </xf>
    <xf numFmtId="49" fontId="36" fillId="0" borderId="10" xfId="53" applyNumberFormat="1" applyFont="1" applyBorder="1" applyAlignment="1">
      <alignment horizontal="center" vertical="center" wrapText="1" shrinkToFit="1"/>
      <protection/>
    </xf>
    <xf numFmtId="49" fontId="32" fillId="0" borderId="10" xfId="53" applyNumberFormat="1" applyFont="1" applyBorder="1" applyAlignment="1">
      <alignment horizontal="center" vertical="center" wrapText="1" shrinkToFit="1"/>
      <protection/>
    </xf>
    <xf numFmtId="49" fontId="32" fillId="0" borderId="10" xfId="53" applyNumberFormat="1" applyFont="1" applyBorder="1" applyAlignment="1">
      <alignment horizontal="center" vertical="center" wrapText="1"/>
      <protection/>
    </xf>
    <xf numFmtId="0" fontId="32" fillId="0" borderId="10" xfId="53" applyFont="1" applyBorder="1" applyAlignment="1">
      <alignment horizontal="center" vertical="center" wrapText="1"/>
      <protection/>
    </xf>
    <xf numFmtId="49" fontId="35" fillId="0" borderId="10" xfId="53" applyNumberFormat="1" applyFont="1" applyBorder="1" applyAlignment="1">
      <alignment horizontal="center" vertical="center" wrapText="1"/>
      <protection/>
    </xf>
    <xf numFmtId="49" fontId="35" fillId="0" borderId="10" xfId="53" applyNumberFormat="1" applyFont="1" applyBorder="1" applyAlignment="1">
      <alignment horizontal="center" vertical="center" wrapText="1" shrinkToFit="1"/>
      <protection/>
    </xf>
    <xf numFmtId="2" fontId="35" fillId="0" borderId="10" xfId="53" applyNumberFormat="1" applyFont="1" applyBorder="1" applyAlignment="1">
      <alignment horizontal="center" vertical="center" wrapText="1"/>
      <protection/>
    </xf>
    <xf numFmtId="49" fontId="34" fillId="0" borderId="10" xfId="53" applyNumberFormat="1" applyFont="1" applyBorder="1" applyAlignment="1">
      <alignment horizontal="center" vertical="center" wrapText="1" shrinkToFit="1"/>
      <protection/>
    </xf>
    <xf numFmtId="1" fontId="34" fillId="0" borderId="10" xfId="53" applyNumberFormat="1" applyFont="1" applyBorder="1" applyAlignment="1">
      <alignment horizontal="center" vertical="center" wrapText="1"/>
      <protection/>
    </xf>
    <xf numFmtId="49" fontId="35" fillId="0" borderId="10" xfId="53" applyNumberFormat="1" applyFont="1" applyBorder="1" applyAlignment="1">
      <alignment horizontal="right" vertical="center" wrapText="1"/>
      <protection/>
    </xf>
    <xf numFmtId="49" fontId="35" fillId="0" borderId="10" xfId="53" applyNumberFormat="1" applyFont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35" fillId="0" borderId="10" xfId="53" applyNumberFormat="1" applyFont="1" applyBorder="1" applyAlignment="1">
      <alignment horizontal="center" vertical="center"/>
      <protection/>
    </xf>
    <xf numFmtId="49" fontId="35" fillId="0" borderId="10" xfId="53" applyNumberFormat="1" applyFont="1" applyBorder="1" applyAlignment="1">
      <alignment horizontal="centerContinuous" vertical="center" wrapText="1"/>
      <protection/>
    </xf>
    <xf numFmtId="2" fontId="35" fillId="0" borderId="10" xfId="53" applyNumberFormat="1" applyFont="1" applyBorder="1" applyAlignment="1">
      <alignment horizontal="right" vertical="center" wrapText="1"/>
      <protection/>
    </xf>
    <xf numFmtId="49" fontId="9" fillId="0" borderId="10" xfId="53" applyNumberFormat="1" applyFont="1" applyBorder="1" applyAlignment="1">
      <alignment horizontal="right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9" fillId="0" borderId="10" xfId="53" applyNumberFormat="1" applyFont="1" applyBorder="1">
      <alignment/>
      <protection/>
    </xf>
    <xf numFmtId="2" fontId="9" fillId="0" borderId="10" xfId="53" applyNumberFormat="1" applyFont="1" applyBorder="1" applyAlignment="1">
      <alignment horizontal="right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left" vertical="center" wrapText="1"/>
    </xf>
    <xf numFmtId="2" fontId="9" fillId="0" borderId="10" xfId="53" applyNumberFormat="1" applyFont="1" applyFill="1" applyBorder="1" applyAlignment="1">
      <alignment horizontal="center" vertical="center"/>
      <protection/>
    </xf>
    <xf numFmtId="49" fontId="37" fillId="0" borderId="10" xfId="53" applyNumberFormat="1" applyFont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right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0" fontId="37" fillId="0" borderId="10" xfId="0" applyFont="1" applyBorder="1" applyAlignment="1">
      <alignment horizontal="left" vertical="center" wrapText="1"/>
    </xf>
    <xf numFmtId="2" fontId="9" fillId="0" borderId="10" xfId="53" applyNumberFormat="1" applyFont="1" applyFill="1" applyBorder="1" applyAlignment="1">
      <alignment horizontal="right" vertical="center"/>
      <protection/>
    </xf>
    <xf numFmtId="0" fontId="9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Alignment="1">
      <alignment horizontal="left" vertical="center" wrapText="1"/>
    </xf>
    <xf numFmtId="49" fontId="37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Border="1" applyAlignment="1">
      <alignment horizontal="center" vertical="center" wrapText="1" shrinkToFit="1"/>
      <protection/>
    </xf>
    <xf numFmtId="2" fontId="35" fillId="0" borderId="10" xfId="53" applyNumberFormat="1" applyFont="1" applyBorder="1" applyAlignment="1">
      <alignment horizontal="right" vertical="center"/>
      <protection/>
    </xf>
    <xf numFmtId="49" fontId="35" fillId="0" borderId="10" xfId="53" applyNumberFormat="1" applyFont="1" applyFill="1" applyBorder="1" applyAlignment="1">
      <alignment horizontal="center" vertical="center"/>
      <protection/>
    </xf>
    <xf numFmtId="49" fontId="35" fillId="0" borderId="10" xfId="53" applyNumberFormat="1" applyFont="1" applyFill="1" applyBorder="1" applyAlignment="1">
      <alignment horizontal="right" vertical="center" wrapText="1"/>
      <protection/>
    </xf>
    <xf numFmtId="49" fontId="35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centerContinuous" vertical="center" wrapText="1"/>
      <protection/>
    </xf>
    <xf numFmtId="0" fontId="9" fillId="0" borderId="10" xfId="53" applyFont="1" applyBorder="1" applyAlignment="1">
      <alignment horizontal="right"/>
      <protection/>
    </xf>
    <xf numFmtId="49" fontId="35" fillId="0" borderId="10" xfId="53" applyNumberFormat="1" applyFont="1" applyFill="1" applyBorder="1" applyAlignment="1">
      <alignment horizontal="center" vertical="center" wrapText="1"/>
      <protection/>
    </xf>
    <xf numFmtId="2" fontId="35" fillId="0" borderId="10" xfId="53" applyNumberFormat="1" applyFont="1" applyFill="1" applyBorder="1" applyAlignment="1">
      <alignment horizontal="right" vertical="center"/>
      <protection/>
    </xf>
    <xf numFmtId="49" fontId="35" fillId="0" borderId="10" xfId="53" applyNumberFormat="1" applyFont="1" applyFill="1" applyBorder="1" applyAlignment="1">
      <alignment horizontal="centerContinuous" vertical="center" wrapText="1"/>
      <protection/>
    </xf>
    <xf numFmtId="49" fontId="35" fillId="0" borderId="10" xfId="53" applyNumberFormat="1" applyFont="1" applyBorder="1" applyAlignment="1">
      <alignment vertical="center" wrapText="1"/>
      <protection/>
    </xf>
    <xf numFmtId="49" fontId="37" fillId="0" borderId="10" xfId="53" applyNumberFormat="1" applyFont="1" applyBorder="1" applyAlignment="1">
      <alignment horizontal="right" vertical="center" wrapText="1"/>
      <protection/>
    </xf>
    <xf numFmtId="0" fontId="9" fillId="0" borderId="0" xfId="0" applyFont="1" applyAlignment="1">
      <alignment horizontal="left" vertical="center" wrapText="1" readingOrder="1"/>
    </xf>
    <xf numFmtId="0" fontId="9" fillId="0" borderId="10" xfId="0" applyFont="1" applyBorder="1" applyAlignment="1">
      <alignment horizontal="left" vertical="justify" wrapText="1" readingOrder="1"/>
    </xf>
    <xf numFmtId="0" fontId="9" fillId="0" borderId="11" xfId="0" applyFont="1" applyBorder="1" applyAlignment="1">
      <alignment horizontal="left" vertical="center" wrapText="1"/>
    </xf>
    <xf numFmtId="49" fontId="9" fillId="0" borderId="12" xfId="53" applyNumberFormat="1" applyFont="1" applyFill="1" applyBorder="1" applyAlignment="1">
      <alignment horizontal="right" vertical="center" wrapText="1"/>
      <protection/>
    </xf>
    <xf numFmtId="49" fontId="9" fillId="0" borderId="13" xfId="53" applyNumberFormat="1" applyFont="1" applyFill="1" applyBorder="1" applyAlignment="1">
      <alignment horizontal="center" vertical="center" wrapText="1"/>
      <protection/>
    </xf>
    <xf numFmtId="49" fontId="9" fillId="0" borderId="10" xfId="53" applyNumberFormat="1" applyFont="1" applyBorder="1" applyAlignment="1">
      <alignment horizontal="right"/>
      <protection/>
    </xf>
    <xf numFmtId="49" fontId="37" fillId="0" borderId="11" xfId="53" applyNumberFormat="1" applyFont="1" applyBorder="1" applyAlignment="1">
      <alignment vertical="center" wrapText="1"/>
      <protection/>
    </xf>
    <xf numFmtId="0" fontId="9" fillId="0" borderId="12" xfId="53" applyFont="1" applyBorder="1" applyAlignment="1">
      <alignment horizontal="right"/>
      <protection/>
    </xf>
    <xf numFmtId="0" fontId="9" fillId="0" borderId="14" xfId="0" applyFont="1" applyBorder="1" applyAlignment="1">
      <alignment horizontal="left" vertical="center" wrapText="1"/>
    </xf>
    <xf numFmtId="49" fontId="9" fillId="0" borderId="15" xfId="53" applyNumberFormat="1" applyFont="1" applyBorder="1" applyAlignment="1">
      <alignment horizontal="right"/>
      <protection/>
    </xf>
    <xf numFmtId="49" fontId="9" fillId="0" borderId="14" xfId="53" applyNumberFormat="1" applyFont="1" applyBorder="1" applyAlignment="1">
      <alignment horizontal="right"/>
      <protection/>
    </xf>
    <xf numFmtId="49" fontId="9" fillId="0" borderId="11" xfId="53" applyNumberFormat="1" applyFont="1" applyFill="1" applyBorder="1" applyAlignment="1">
      <alignment horizontal="left" vertical="center" wrapText="1"/>
      <protection/>
    </xf>
    <xf numFmtId="49" fontId="9" fillId="0" borderId="12" xfId="53" applyNumberFormat="1" applyFont="1" applyBorder="1" applyAlignment="1">
      <alignment horizontal="right" vertical="center" wrapText="1"/>
      <protection/>
    </xf>
    <xf numFmtId="49" fontId="9" fillId="0" borderId="13" xfId="53" applyNumberFormat="1" applyFont="1" applyBorder="1" applyAlignment="1">
      <alignment horizontal="center" vertical="center" wrapText="1"/>
      <protection/>
    </xf>
    <xf numFmtId="49" fontId="35" fillId="0" borderId="10" xfId="53" applyNumberFormat="1" applyFont="1" applyFill="1" applyBorder="1" applyAlignment="1">
      <alignment horizontal="left" vertical="center" wrapText="1"/>
      <protection/>
    </xf>
    <xf numFmtId="49" fontId="37" fillId="0" borderId="11" xfId="53" applyNumberFormat="1" applyFont="1" applyFill="1" applyBorder="1" applyAlignment="1">
      <alignment vertical="center" wrapText="1"/>
      <protection/>
    </xf>
    <xf numFmtId="49" fontId="9" fillId="0" borderId="11" xfId="53" applyNumberFormat="1" applyFont="1" applyFill="1" applyBorder="1" applyAlignment="1">
      <alignment vertical="center" wrapText="1"/>
      <protection/>
    </xf>
    <xf numFmtId="49" fontId="9" fillId="0" borderId="11" xfId="53" applyNumberFormat="1" applyFont="1" applyBorder="1" applyAlignment="1">
      <alignment vertical="center" wrapText="1"/>
      <protection/>
    </xf>
    <xf numFmtId="49" fontId="13" fillId="0" borderId="10" xfId="53" applyNumberFormat="1" applyFont="1" applyBorder="1" applyAlignment="1">
      <alignment horizontal="right" vertical="center" wrapText="1"/>
      <protection/>
    </xf>
    <xf numFmtId="49" fontId="12" fillId="0" borderId="10" xfId="53" applyNumberFormat="1" applyFont="1" applyBorder="1" applyAlignment="1">
      <alignment horizontal="left" vertical="center" wrapText="1"/>
      <protection/>
    </xf>
    <xf numFmtId="49" fontId="13" fillId="0" borderId="10" xfId="53" applyNumberFormat="1" applyFont="1" applyBorder="1" applyAlignment="1">
      <alignment horizontal="center" vertical="center"/>
      <protection/>
    </xf>
    <xf numFmtId="49" fontId="13" fillId="0" borderId="10" xfId="53" applyNumberFormat="1" applyFont="1" applyBorder="1">
      <alignment/>
      <protection/>
    </xf>
    <xf numFmtId="2" fontId="12" fillId="0" borderId="10" xfId="53" applyNumberFormat="1" applyFont="1" applyBorder="1" applyAlignment="1">
      <alignment horizontal="right" vertical="center"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35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Border="1">
      <alignment/>
      <protection/>
    </xf>
    <xf numFmtId="0" fontId="35" fillId="0" borderId="0" xfId="53" applyFont="1" applyBorder="1" applyAlignment="1">
      <alignment horizontal="center" vertical="center"/>
      <protection/>
    </xf>
    <xf numFmtId="0" fontId="9" fillId="0" borderId="0" xfId="53" applyFont="1">
      <alignment/>
      <protection/>
    </xf>
    <xf numFmtId="49" fontId="9" fillId="0" borderId="0" xfId="53" applyNumberFormat="1" applyFont="1" applyAlignment="1">
      <alignment horizontal="center" vertical="center"/>
      <protection/>
    </xf>
    <xf numFmtId="49" fontId="9" fillId="0" borderId="0" xfId="53" applyNumberFormat="1" applyFont="1">
      <alignment/>
      <protection/>
    </xf>
    <xf numFmtId="0" fontId="9" fillId="0" borderId="0" xfId="53" applyNumberFormat="1" applyFont="1" applyAlignment="1">
      <alignment horizontal="center" vertical="center"/>
      <protection/>
    </xf>
    <xf numFmtId="0" fontId="12" fillId="0" borderId="0" xfId="54" applyFont="1" applyAlignment="1">
      <alignment horizontal="center"/>
      <protection/>
    </xf>
    <xf numFmtId="0" fontId="9" fillId="0" borderId="0" xfId="54" applyFont="1">
      <alignment/>
      <protection/>
    </xf>
    <xf numFmtId="0" fontId="9" fillId="0" borderId="0" xfId="55" applyFont="1">
      <alignment/>
      <protection/>
    </xf>
    <xf numFmtId="0" fontId="32" fillId="0" borderId="0" xfId="55" applyFont="1">
      <alignment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2" fillId="0" borderId="0" xfId="54" applyFont="1">
      <alignment/>
      <protection/>
    </xf>
    <xf numFmtId="2" fontId="32" fillId="0" borderId="10" xfId="54" applyNumberFormat="1" applyFont="1" applyBorder="1" applyAlignment="1">
      <alignment horizontal="right" vertical="center"/>
      <protection/>
    </xf>
    <xf numFmtId="49" fontId="38" fillId="0" borderId="10" xfId="0" applyNumberFormat="1" applyFont="1" applyFill="1" applyBorder="1" applyAlignment="1">
      <alignment horizontal="left" vertical="top" wrapText="1"/>
    </xf>
    <xf numFmtId="0" fontId="9" fillId="24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 quotePrefix="1">
      <alignment horizontal="left" vertical="top" wrapText="1"/>
    </xf>
    <xf numFmtId="0" fontId="12" fillId="0" borderId="10" xfId="54" applyFont="1" applyBorder="1">
      <alignment/>
      <protection/>
    </xf>
    <xf numFmtId="0" fontId="31" fillId="0" borderId="10" xfId="54" applyFont="1" applyBorder="1">
      <alignment/>
      <protection/>
    </xf>
    <xf numFmtId="1" fontId="31" fillId="0" borderId="0" xfId="54" applyNumberFormat="1" applyFont="1">
      <alignment/>
      <protection/>
    </xf>
    <xf numFmtId="0" fontId="9" fillId="0" borderId="0" xfId="55" applyFont="1" applyAlignment="1">
      <alignment horizontal="left" indent="6"/>
      <protection/>
    </xf>
    <xf numFmtId="2" fontId="31" fillId="0" borderId="10" xfId="54" applyNumberFormat="1" applyFont="1" applyBorder="1" applyAlignment="1">
      <alignment horizontal="right" vertical="center"/>
      <protection/>
    </xf>
    <xf numFmtId="2" fontId="9" fillId="24" borderId="10" xfId="0" applyNumberFormat="1" applyFont="1" applyFill="1" applyBorder="1" applyAlignment="1">
      <alignment horizontal="right" vertical="center" wrapText="1"/>
    </xf>
    <xf numFmtId="2" fontId="9" fillId="0" borderId="10" xfId="54" applyNumberFormat="1" applyFont="1" applyBorder="1" applyAlignment="1">
      <alignment horizontal="right" vertical="center"/>
      <protection/>
    </xf>
    <xf numFmtId="2" fontId="31" fillId="24" borderId="10" xfId="54" applyNumberFormat="1" applyFont="1" applyFill="1" applyBorder="1" applyAlignment="1">
      <alignment horizontal="right" vertical="center"/>
      <protection/>
    </xf>
    <xf numFmtId="2" fontId="10" fillId="0" borderId="10" xfId="54" applyNumberFormat="1" applyFont="1" applyBorder="1" applyAlignment="1">
      <alignment horizontal="right" vertical="center"/>
      <protection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0" fontId="9" fillId="0" borderId="0" xfId="53" applyNumberFormat="1" applyFont="1" applyBorder="1" applyAlignment="1">
      <alignment horizontal="center" vertical="center" wrapText="1"/>
      <protection/>
    </xf>
    <xf numFmtId="49" fontId="35" fillId="0" borderId="10" xfId="53" applyNumberFormat="1" applyFont="1" applyFill="1" applyBorder="1" applyAlignment="1">
      <alignment horizontal="center" vertical="center" wrapText="1" shrinkToFit="1"/>
      <protection/>
    </xf>
    <xf numFmtId="49" fontId="35" fillId="0" borderId="10" xfId="53" applyNumberFormat="1" applyFont="1" applyFill="1" applyBorder="1">
      <alignment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39" fillId="0" borderId="10" xfId="53" applyNumberFormat="1" applyFont="1" applyFill="1" applyBorder="1" applyAlignment="1">
      <alignment horizontal="left" vertical="center" wrapText="1"/>
      <protection/>
    </xf>
    <xf numFmtId="49" fontId="9" fillId="0" borderId="12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Border="1">
      <alignment/>
      <protection/>
    </xf>
    <xf numFmtId="49" fontId="40" fillId="0" borderId="10" xfId="53" applyNumberFormat="1" applyFont="1" applyFill="1" applyBorder="1" applyAlignment="1">
      <alignment vertical="center" wrapText="1"/>
      <protection/>
    </xf>
    <xf numFmtId="49" fontId="37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justify" wrapText="1"/>
    </xf>
    <xf numFmtId="0" fontId="35" fillId="0" borderId="0" xfId="0" applyFont="1" applyAlignment="1">
      <alignment horizontal="left" vertical="center" wrapText="1"/>
    </xf>
    <xf numFmtId="49" fontId="35" fillId="0" borderId="10" xfId="53" applyNumberFormat="1" applyFont="1" applyBorder="1" applyAlignment="1">
      <alignment horizontal="center"/>
      <protection/>
    </xf>
    <xf numFmtId="49" fontId="9" fillId="0" borderId="10" xfId="53" applyNumberFormat="1" applyFont="1" applyBorder="1" applyAlignment="1">
      <alignment horizontal="center"/>
      <protection/>
    </xf>
    <xf numFmtId="49" fontId="9" fillId="0" borderId="14" xfId="53" applyNumberFormat="1" applyFont="1" applyBorder="1" applyAlignment="1">
      <alignment vertical="center" wrapText="1"/>
      <protection/>
    </xf>
    <xf numFmtId="49" fontId="35" fillId="0" borderId="14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35" fillId="0" borderId="11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>
      <alignment/>
      <protection/>
    </xf>
    <xf numFmtId="49" fontId="35" fillId="0" borderId="14" xfId="53" applyNumberFormat="1" applyFont="1" applyBorder="1" applyAlignment="1">
      <alignment vertical="center" wrapText="1"/>
      <protection/>
    </xf>
    <xf numFmtId="0" fontId="35" fillId="0" borderId="10" xfId="53" applyFont="1" applyBorder="1" applyAlignment="1">
      <alignment horizontal="center"/>
      <protection/>
    </xf>
    <xf numFmtId="49" fontId="41" fillId="0" borderId="10" xfId="53" applyNumberFormat="1" applyFont="1" applyBorder="1" applyAlignment="1">
      <alignment vertical="center" wrapText="1"/>
      <protection/>
    </xf>
    <xf numFmtId="0" fontId="34" fillId="0" borderId="0" xfId="54" applyFont="1">
      <alignment/>
      <protection/>
    </xf>
    <xf numFmtId="0" fontId="34" fillId="0" borderId="10" xfId="53" applyFont="1" applyBorder="1" applyAlignment="1">
      <alignment horizontal="center" vertical="center" wrapText="1"/>
      <protection/>
    </xf>
    <xf numFmtId="49" fontId="34" fillId="0" borderId="10" xfId="53" applyNumberFormat="1" applyFont="1" applyBorder="1" applyAlignment="1">
      <alignment horizontal="center" vertical="center" shrinkToFit="1"/>
      <protection/>
    </xf>
    <xf numFmtId="2" fontId="35" fillId="0" borderId="10" xfId="53" applyNumberFormat="1" applyFont="1" applyFill="1" applyBorder="1" applyAlignment="1">
      <alignment horizontal="right" vertical="center" wrapText="1"/>
      <protection/>
    </xf>
    <xf numFmtId="2" fontId="9" fillId="0" borderId="13" xfId="53" applyNumberFormat="1" applyFont="1" applyFill="1" applyBorder="1" applyAlignment="1">
      <alignment horizontal="right" vertical="center"/>
      <protection/>
    </xf>
    <xf numFmtId="2" fontId="35" fillId="0" borderId="13" xfId="53" applyNumberFormat="1" applyFont="1" applyFill="1" applyBorder="1" applyAlignment="1">
      <alignment horizontal="right" vertical="center"/>
      <protection/>
    </xf>
    <xf numFmtId="0" fontId="9" fillId="0" borderId="0" xfId="55" applyFont="1" applyAlignment="1">
      <alignment horizontal="left" indent="1"/>
      <protection/>
    </xf>
    <xf numFmtId="0" fontId="9" fillId="0" borderId="0" xfId="55" applyFont="1" applyAlignment="1">
      <alignment horizontal="left" indent="11"/>
      <protection/>
    </xf>
    <xf numFmtId="49" fontId="9" fillId="0" borderId="12" xfId="53" applyNumberFormat="1" applyFont="1" applyFill="1" applyBorder="1" applyAlignment="1">
      <alignment horizontal="center" vertical="center"/>
      <protection/>
    </xf>
    <xf numFmtId="0" fontId="10" fillId="0" borderId="0" xfId="54" applyFont="1" applyAlignment="1">
      <alignment horizontal="center" vertical="center" wrapText="1"/>
      <protection/>
    </xf>
    <xf numFmtId="0" fontId="33" fillId="0" borderId="0" xfId="0" applyFont="1" applyAlignment="1">
      <alignment wrapText="1"/>
    </xf>
    <xf numFmtId="0" fontId="10" fillId="0" borderId="0" xfId="53" applyNumberFormat="1" applyFont="1" applyBorder="1" applyAlignment="1">
      <alignment horizontal="center" vertical="center" wrapText="1"/>
      <protection/>
    </xf>
    <xf numFmtId="0" fontId="9" fillId="0" borderId="16" xfId="53" applyNumberFormat="1" applyFont="1" applyBorder="1" applyAlignment="1">
      <alignment horizontal="center" vertical="center" wrapText="1"/>
      <protection/>
    </xf>
    <xf numFmtId="0" fontId="32" fillId="0" borderId="16" xfId="54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view="pageBreakPreview" zoomScaleSheetLayoutView="100" workbookViewId="0" topLeftCell="A85">
      <selection activeCell="B6" sqref="B6"/>
    </sheetView>
  </sheetViews>
  <sheetFormatPr defaultColWidth="8.796875" defaultRowHeight="15"/>
  <cols>
    <col min="1" max="1" width="49.19921875" style="17" customWidth="1"/>
    <col min="2" max="2" width="15.796875" style="17" customWidth="1"/>
    <col min="3" max="4" width="10.19921875" style="17" customWidth="1"/>
    <col min="5" max="16384" width="7.09765625" style="17" customWidth="1"/>
  </cols>
  <sheetData>
    <row r="1" spans="1:4" ht="15" customHeight="1">
      <c r="A1" s="130"/>
      <c r="B1" s="143" t="s">
        <v>170</v>
      </c>
      <c r="C1" s="131"/>
      <c r="D1" s="131"/>
    </row>
    <row r="2" spans="1:4" ht="15" customHeight="1">
      <c r="A2" s="131"/>
      <c r="B2" s="143" t="s">
        <v>478</v>
      </c>
      <c r="C2" s="131"/>
      <c r="D2" s="131"/>
    </row>
    <row r="3" spans="1:4" ht="15" customHeight="1">
      <c r="A3" s="131"/>
      <c r="B3" s="143" t="s">
        <v>479</v>
      </c>
      <c r="C3" s="131"/>
      <c r="D3" s="131"/>
    </row>
    <row r="4" spans="1:4" ht="15" customHeight="1">
      <c r="A4" s="131"/>
      <c r="B4" s="143" t="s">
        <v>171</v>
      </c>
      <c r="C4" s="131"/>
      <c r="D4" s="131"/>
    </row>
    <row r="5" spans="2:4" ht="15" customHeight="1">
      <c r="B5" s="143" t="s">
        <v>110</v>
      </c>
      <c r="C5" s="131"/>
      <c r="D5" s="131"/>
    </row>
    <row r="6" spans="2:4" ht="15" customHeight="1">
      <c r="B6" s="143" t="s">
        <v>504</v>
      </c>
      <c r="C6" s="131"/>
      <c r="D6" s="131"/>
    </row>
    <row r="7" spans="2:4" ht="15" customHeight="1">
      <c r="B7" s="143"/>
      <c r="C7" s="131"/>
      <c r="D7" s="131"/>
    </row>
    <row r="8" spans="2:4" ht="15" customHeight="1">
      <c r="B8" s="143" t="s">
        <v>480</v>
      </c>
      <c r="C8" s="131"/>
      <c r="D8" s="131"/>
    </row>
    <row r="9" spans="2:4" ht="15" customHeight="1">
      <c r="B9" s="143" t="s">
        <v>481</v>
      </c>
      <c r="C9" s="131"/>
      <c r="D9" s="131"/>
    </row>
    <row r="10" spans="2:4" ht="15" customHeight="1">
      <c r="B10" s="132"/>
      <c r="C10" s="131"/>
      <c r="D10" s="131"/>
    </row>
    <row r="11" spans="2:4" ht="15" customHeight="1">
      <c r="B11" s="132"/>
      <c r="C11" s="131"/>
      <c r="D11" s="131"/>
    </row>
    <row r="12" spans="1:4" ht="18.75">
      <c r="A12" s="183" t="s">
        <v>482</v>
      </c>
      <c r="B12" s="183"/>
      <c r="C12" s="183"/>
      <c r="D12" s="184"/>
    </row>
    <row r="13" spans="1:4" ht="18.75">
      <c r="A13" s="183" t="s">
        <v>450</v>
      </c>
      <c r="B13" s="183"/>
      <c r="C13" s="183"/>
      <c r="D13" s="184"/>
    </row>
    <row r="14" spans="1:4" ht="18.75">
      <c r="A14" s="183" t="s">
        <v>483</v>
      </c>
      <c r="B14" s="183"/>
      <c r="C14" s="183"/>
      <c r="D14" s="184"/>
    </row>
    <row r="15" spans="1:4" ht="18.75">
      <c r="A15" s="183" t="s">
        <v>503</v>
      </c>
      <c r="B15" s="183"/>
      <c r="C15" s="183"/>
      <c r="D15" s="184"/>
    </row>
    <row r="16" ht="15" customHeight="1">
      <c r="B16" s="133"/>
    </row>
    <row r="17" spans="1:4" s="135" customFormat="1" ht="27.75" customHeight="1">
      <c r="A17" s="134" t="s">
        <v>453</v>
      </c>
      <c r="B17" s="134" t="s">
        <v>172</v>
      </c>
      <c r="C17" s="134" t="s">
        <v>484</v>
      </c>
      <c r="D17" s="134" t="s">
        <v>455</v>
      </c>
    </row>
    <row r="18" spans="1:4" s="174" customFormat="1" ht="11.25">
      <c r="A18" s="30">
        <v>1</v>
      </c>
      <c r="B18" s="30">
        <v>2</v>
      </c>
      <c r="C18" s="30">
        <v>3</v>
      </c>
      <c r="D18" s="30">
        <v>4</v>
      </c>
    </row>
    <row r="19" spans="1:4" ht="19.5" customHeight="1">
      <c r="A19" s="1" t="s">
        <v>173</v>
      </c>
      <c r="B19" s="2" t="s">
        <v>174</v>
      </c>
      <c r="C19" s="136">
        <f>C20+C33+C43+C48</f>
        <v>38608</v>
      </c>
      <c r="D19" s="136">
        <f>D20+D33+D43+D48</f>
        <v>17936.140000000003</v>
      </c>
    </row>
    <row r="20" spans="1:4" ht="15.75">
      <c r="A20" s="3" t="s">
        <v>175</v>
      </c>
      <c r="B20" s="4" t="s">
        <v>176</v>
      </c>
      <c r="C20" s="136">
        <f>C21+C28+C31</f>
        <v>21180</v>
      </c>
      <c r="D20" s="136">
        <f>D21+D28+D31</f>
        <v>15011.990000000002</v>
      </c>
    </row>
    <row r="21" spans="1:4" ht="33.75" customHeight="1">
      <c r="A21" s="12" t="s">
        <v>177</v>
      </c>
      <c r="B21" s="4" t="s">
        <v>178</v>
      </c>
      <c r="C21" s="144">
        <f>C22+C25+C27</f>
        <v>15700</v>
      </c>
      <c r="D21" s="144">
        <f>D22+D25+D27</f>
        <v>11416.060000000001</v>
      </c>
    </row>
    <row r="22" spans="1:4" ht="31.5">
      <c r="A22" s="5" t="s">
        <v>179</v>
      </c>
      <c r="B22" s="4" t="s">
        <v>376</v>
      </c>
      <c r="C22" s="136">
        <f>C23</f>
        <v>11500</v>
      </c>
      <c r="D22" s="136">
        <f>D23+D24</f>
        <v>7572.740000000001</v>
      </c>
    </row>
    <row r="23" spans="1:4" ht="31.5">
      <c r="A23" s="5" t="s">
        <v>179</v>
      </c>
      <c r="B23" s="4" t="s">
        <v>180</v>
      </c>
      <c r="C23" s="144">
        <v>11500</v>
      </c>
      <c r="D23" s="144">
        <v>7573.22</v>
      </c>
    </row>
    <row r="24" spans="1:4" ht="47.25">
      <c r="A24" s="5" t="s">
        <v>447</v>
      </c>
      <c r="B24" s="4" t="s">
        <v>448</v>
      </c>
      <c r="C24" s="144">
        <v>0</v>
      </c>
      <c r="D24" s="144">
        <v>-0.48</v>
      </c>
    </row>
    <row r="25" spans="1:4" ht="47.25">
      <c r="A25" s="5" t="s">
        <v>181</v>
      </c>
      <c r="B25" s="4" t="s">
        <v>377</v>
      </c>
      <c r="C25" s="136">
        <f>C26</f>
        <v>3000</v>
      </c>
      <c r="D25" s="136">
        <f>D26</f>
        <v>2643.13</v>
      </c>
    </row>
    <row r="26" spans="1:4" ht="47.25">
      <c r="A26" s="5" t="s">
        <v>181</v>
      </c>
      <c r="B26" s="4" t="s">
        <v>182</v>
      </c>
      <c r="C26" s="144">
        <v>3000</v>
      </c>
      <c r="D26" s="144">
        <v>2643.13</v>
      </c>
    </row>
    <row r="27" spans="1:4" ht="31.5">
      <c r="A27" s="5" t="s">
        <v>183</v>
      </c>
      <c r="B27" s="4" t="s">
        <v>184</v>
      </c>
      <c r="C27" s="136">
        <v>1200</v>
      </c>
      <c r="D27" s="136">
        <v>1200.19</v>
      </c>
    </row>
    <row r="28" spans="1:4" ht="31.5">
      <c r="A28" s="5" t="s">
        <v>185</v>
      </c>
      <c r="B28" s="4" t="s">
        <v>378</v>
      </c>
      <c r="C28" s="136">
        <f>C29+C30</f>
        <v>5150</v>
      </c>
      <c r="D28" s="136">
        <f>D29+D30</f>
        <v>3283.41</v>
      </c>
    </row>
    <row r="29" spans="1:4" ht="31.5">
      <c r="A29" s="5" t="s">
        <v>185</v>
      </c>
      <c r="B29" s="4" t="s">
        <v>186</v>
      </c>
      <c r="C29" s="144">
        <v>5150</v>
      </c>
      <c r="D29" s="144">
        <v>3283.67</v>
      </c>
    </row>
    <row r="30" spans="1:4" ht="47.25">
      <c r="A30" s="5" t="s">
        <v>502</v>
      </c>
      <c r="B30" s="4" t="s">
        <v>501</v>
      </c>
      <c r="C30" s="144"/>
      <c r="D30" s="144">
        <v>-0.26</v>
      </c>
    </row>
    <row r="31" spans="1:4" ht="31.5">
      <c r="A31" s="5" t="s">
        <v>187</v>
      </c>
      <c r="B31" s="4" t="s">
        <v>379</v>
      </c>
      <c r="C31" s="136">
        <f>C32</f>
        <v>330</v>
      </c>
      <c r="D31" s="136">
        <f>D32</f>
        <v>312.52</v>
      </c>
    </row>
    <row r="32" spans="1:4" ht="47.25">
      <c r="A32" s="5" t="s">
        <v>351</v>
      </c>
      <c r="B32" s="6" t="s">
        <v>188</v>
      </c>
      <c r="C32" s="144">
        <v>330</v>
      </c>
      <c r="D32" s="144">
        <v>312.52</v>
      </c>
    </row>
    <row r="33" spans="1:4" ht="15.75">
      <c r="A33" s="3" t="s">
        <v>189</v>
      </c>
      <c r="B33" s="4" t="s">
        <v>190</v>
      </c>
      <c r="C33" s="136">
        <f>C34</f>
        <v>13150</v>
      </c>
      <c r="D33" s="136">
        <f>D34</f>
        <v>1992.38</v>
      </c>
    </row>
    <row r="34" spans="1:4" ht="15.75">
      <c r="A34" s="5" t="s">
        <v>191</v>
      </c>
      <c r="B34" s="4" t="s">
        <v>192</v>
      </c>
      <c r="C34" s="144">
        <f>C35</f>
        <v>13150</v>
      </c>
      <c r="D34" s="144">
        <f>D35</f>
        <v>1992.38</v>
      </c>
    </row>
    <row r="35" spans="1:4" ht="63">
      <c r="A35" s="5" t="s">
        <v>352</v>
      </c>
      <c r="B35" s="4" t="s">
        <v>193</v>
      </c>
      <c r="C35" s="144">
        <v>13150</v>
      </c>
      <c r="D35" s="144">
        <v>1992.38</v>
      </c>
    </row>
    <row r="36" spans="1:4" ht="47.25" customHeight="1" hidden="1">
      <c r="A36" s="3" t="s">
        <v>194</v>
      </c>
      <c r="B36" s="4" t="s">
        <v>195</v>
      </c>
      <c r="C36" s="136">
        <v>0</v>
      </c>
      <c r="D36" s="136">
        <v>0</v>
      </c>
    </row>
    <row r="37" spans="1:4" ht="51" customHeight="1" hidden="1">
      <c r="A37" s="5" t="s">
        <v>196</v>
      </c>
      <c r="B37" s="4" t="s">
        <v>197</v>
      </c>
      <c r="C37" s="144">
        <v>0</v>
      </c>
      <c r="D37" s="144">
        <v>0</v>
      </c>
    </row>
    <row r="38" spans="1:4" ht="44.25" customHeight="1" hidden="1">
      <c r="A38" s="5" t="s">
        <v>198</v>
      </c>
      <c r="B38" s="4" t="s">
        <v>199</v>
      </c>
      <c r="C38" s="144">
        <v>0</v>
      </c>
      <c r="D38" s="144">
        <v>0</v>
      </c>
    </row>
    <row r="39" spans="1:4" ht="31.5" customHeight="1" hidden="1">
      <c r="A39" s="5" t="s">
        <v>200</v>
      </c>
      <c r="B39" s="4" t="s">
        <v>201</v>
      </c>
      <c r="C39" s="144">
        <v>0</v>
      </c>
      <c r="D39" s="144">
        <v>0</v>
      </c>
    </row>
    <row r="40" spans="1:4" ht="31.5" customHeight="1" hidden="1">
      <c r="A40" s="3" t="s">
        <v>202</v>
      </c>
      <c r="B40" s="4" t="s">
        <v>203</v>
      </c>
      <c r="C40" s="136">
        <v>0</v>
      </c>
      <c r="D40" s="136">
        <v>0</v>
      </c>
    </row>
    <row r="41" spans="1:4" ht="31.5" customHeight="1" hidden="1">
      <c r="A41" s="5" t="s">
        <v>204</v>
      </c>
      <c r="B41" s="4" t="s">
        <v>205</v>
      </c>
      <c r="C41" s="144">
        <v>0</v>
      </c>
      <c r="D41" s="144">
        <v>0</v>
      </c>
    </row>
    <row r="42" spans="1:4" ht="31.5" customHeight="1" hidden="1">
      <c r="A42" s="5" t="s">
        <v>206</v>
      </c>
      <c r="B42" s="4" t="s">
        <v>207</v>
      </c>
      <c r="C42" s="144">
        <v>0</v>
      </c>
      <c r="D42" s="144">
        <v>0</v>
      </c>
    </row>
    <row r="43" spans="1:4" ht="31.5">
      <c r="A43" s="3" t="s">
        <v>208</v>
      </c>
      <c r="B43" s="4" t="s">
        <v>209</v>
      </c>
      <c r="C43" s="136">
        <f aca="true" t="shared" si="0" ref="C43:D46">C44</f>
        <v>200</v>
      </c>
      <c r="D43" s="136">
        <f t="shared" si="0"/>
        <v>8.9</v>
      </c>
    </row>
    <row r="44" spans="1:4" ht="15.75">
      <c r="A44" s="7" t="s">
        <v>372</v>
      </c>
      <c r="B44" s="4" t="s">
        <v>210</v>
      </c>
      <c r="C44" s="144">
        <f t="shared" si="0"/>
        <v>200</v>
      </c>
      <c r="D44" s="144">
        <f t="shared" si="0"/>
        <v>8.9</v>
      </c>
    </row>
    <row r="45" spans="1:4" ht="15.75">
      <c r="A45" s="7" t="s">
        <v>373</v>
      </c>
      <c r="B45" s="4" t="s">
        <v>500</v>
      </c>
      <c r="C45" s="144">
        <f t="shared" si="0"/>
        <v>200</v>
      </c>
      <c r="D45" s="144">
        <f t="shared" si="0"/>
        <v>8.9</v>
      </c>
    </row>
    <row r="46" spans="1:4" ht="47.25">
      <c r="A46" s="7" t="s">
        <v>353</v>
      </c>
      <c r="B46" s="4" t="s">
        <v>211</v>
      </c>
      <c r="C46" s="144">
        <f t="shared" si="0"/>
        <v>200</v>
      </c>
      <c r="D46" s="144">
        <f t="shared" si="0"/>
        <v>8.9</v>
      </c>
    </row>
    <row r="47" spans="1:4" ht="78.75">
      <c r="A47" s="7" t="s">
        <v>375</v>
      </c>
      <c r="B47" s="4" t="s">
        <v>374</v>
      </c>
      <c r="C47" s="144">
        <v>200</v>
      </c>
      <c r="D47" s="144">
        <v>8.9</v>
      </c>
    </row>
    <row r="48" spans="1:4" ht="15.75">
      <c r="A48" s="3" t="s">
        <v>212</v>
      </c>
      <c r="B48" s="4" t="s">
        <v>213</v>
      </c>
      <c r="C48" s="136">
        <f>C49+C50</f>
        <v>4078</v>
      </c>
      <c r="D48" s="136">
        <f>D49+D50</f>
        <v>922.87</v>
      </c>
    </row>
    <row r="49" spans="1:4" ht="63">
      <c r="A49" s="5" t="s">
        <v>214</v>
      </c>
      <c r="B49" s="4" t="s">
        <v>380</v>
      </c>
      <c r="C49" s="144">
        <v>700</v>
      </c>
      <c r="D49" s="144">
        <v>309</v>
      </c>
    </row>
    <row r="50" spans="1:4" ht="31.5">
      <c r="A50" s="5" t="s">
        <v>215</v>
      </c>
      <c r="B50" s="4" t="s">
        <v>216</v>
      </c>
      <c r="C50" s="144">
        <f>C51</f>
        <v>3378</v>
      </c>
      <c r="D50" s="144">
        <f>D51</f>
        <v>613.87</v>
      </c>
    </row>
    <row r="51" spans="1:4" ht="63">
      <c r="A51" s="5" t="s">
        <v>354</v>
      </c>
      <c r="B51" s="4" t="s">
        <v>217</v>
      </c>
      <c r="C51" s="144">
        <f>C64+C65+C66</f>
        <v>3378</v>
      </c>
      <c r="D51" s="144">
        <f>D64+D65+D66</f>
        <v>613.87</v>
      </c>
    </row>
    <row r="52" spans="1:4" ht="15.75" customHeight="1" hidden="1">
      <c r="A52" s="3" t="s">
        <v>218</v>
      </c>
      <c r="B52" s="4" t="s">
        <v>219</v>
      </c>
      <c r="C52" s="136">
        <v>0</v>
      </c>
      <c r="D52" s="136">
        <v>0</v>
      </c>
    </row>
    <row r="53" spans="1:4" ht="15.75" customHeight="1" hidden="1">
      <c r="A53" s="5" t="s">
        <v>220</v>
      </c>
      <c r="B53" s="4" t="s">
        <v>221</v>
      </c>
      <c r="C53" s="144">
        <v>0</v>
      </c>
      <c r="D53" s="144">
        <v>0</v>
      </c>
    </row>
    <row r="54" spans="1:4" ht="15.75" customHeight="1" hidden="1">
      <c r="A54" s="5" t="s">
        <v>222</v>
      </c>
      <c r="B54" s="4" t="s">
        <v>223</v>
      </c>
      <c r="C54" s="144">
        <v>0</v>
      </c>
      <c r="D54" s="144">
        <v>0</v>
      </c>
    </row>
    <row r="55" spans="1:4" ht="18.75" customHeight="1" hidden="1">
      <c r="A55" s="1" t="s">
        <v>224</v>
      </c>
      <c r="B55" s="4" t="s">
        <v>225</v>
      </c>
      <c r="C55" s="136">
        <v>100</v>
      </c>
      <c r="D55" s="136">
        <v>100</v>
      </c>
    </row>
    <row r="56" spans="1:4" ht="63" customHeight="1" hidden="1">
      <c r="A56" s="3" t="s">
        <v>226</v>
      </c>
      <c r="B56" s="4" t="s">
        <v>227</v>
      </c>
      <c r="C56" s="136">
        <v>0</v>
      </c>
      <c r="D56" s="136">
        <v>0</v>
      </c>
    </row>
    <row r="57" spans="1:7" s="9" customFormat="1" ht="31.5" customHeight="1" hidden="1">
      <c r="A57" s="137" t="s">
        <v>228</v>
      </c>
      <c r="B57" s="4" t="s">
        <v>229</v>
      </c>
      <c r="C57" s="145">
        <v>0</v>
      </c>
      <c r="D57" s="145">
        <v>0</v>
      </c>
      <c r="E57" s="8"/>
      <c r="F57" s="8"/>
      <c r="G57" s="138">
        <f>G58</f>
        <v>168</v>
      </c>
    </row>
    <row r="58" spans="1:7" s="9" customFormat="1" ht="31.5" customHeight="1" hidden="1">
      <c r="A58" s="139" t="s">
        <v>230</v>
      </c>
      <c r="B58" s="4" t="s">
        <v>231</v>
      </c>
      <c r="C58" s="145">
        <v>0</v>
      </c>
      <c r="D58" s="145">
        <v>0</v>
      </c>
      <c r="E58" s="8"/>
      <c r="F58" s="8"/>
      <c r="G58" s="138">
        <f>G59</f>
        <v>168</v>
      </c>
    </row>
    <row r="59" spans="1:7" s="9" customFormat="1" ht="31.5" customHeight="1" hidden="1">
      <c r="A59" s="139" t="s">
        <v>232</v>
      </c>
      <c r="B59" s="4" t="s">
        <v>233</v>
      </c>
      <c r="C59" s="146">
        <v>0</v>
      </c>
      <c r="D59" s="146">
        <v>0</v>
      </c>
      <c r="E59" s="8"/>
      <c r="F59" s="8"/>
      <c r="G59" s="138">
        <v>168</v>
      </c>
    </row>
    <row r="60" spans="1:4" ht="31.5" customHeight="1" hidden="1">
      <c r="A60" s="5" t="s">
        <v>234</v>
      </c>
      <c r="B60" s="4" t="s">
        <v>235</v>
      </c>
      <c r="C60" s="144">
        <v>0</v>
      </c>
      <c r="D60" s="144">
        <v>0</v>
      </c>
    </row>
    <row r="61" spans="1:4" ht="15.75" customHeight="1" hidden="1">
      <c r="A61" s="5" t="s">
        <v>236</v>
      </c>
      <c r="B61" s="4" t="s">
        <v>237</v>
      </c>
      <c r="C61" s="144">
        <v>0</v>
      </c>
      <c r="D61" s="144">
        <v>0</v>
      </c>
    </row>
    <row r="62" spans="1:4" ht="15.75" customHeight="1" hidden="1">
      <c r="A62" s="5" t="s">
        <v>238</v>
      </c>
      <c r="B62" s="4" t="s">
        <v>239</v>
      </c>
      <c r="C62" s="144">
        <v>0</v>
      </c>
      <c r="D62" s="144">
        <v>0</v>
      </c>
    </row>
    <row r="63" spans="1:4" ht="18.75" customHeight="1" hidden="1">
      <c r="A63" s="5" t="s">
        <v>240</v>
      </c>
      <c r="B63" s="4" t="s">
        <v>241</v>
      </c>
      <c r="C63" s="144">
        <v>0</v>
      </c>
      <c r="D63" s="144">
        <v>0</v>
      </c>
    </row>
    <row r="64" spans="1:4" ht="63">
      <c r="A64" s="5" t="s">
        <v>381</v>
      </c>
      <c r="B64" s="4" t="s">
        <v>382</v>
      </c>
      <c r="C64" s="144">
        <v>3163</v>
      </c>
      <c r="D64" s="144">
        <v>410</v>
      </c>
    </row>
    <row r="65" spans="1:4" ht="63.75" customHeight="1">
      <c r="A65" s="5" t="s">
        <v>381</v>
      </c>
      <c r="B65" s="4" t="s">
        <v>383</v>
      </c>
      <c r="C65" s="144">
        <v>200</v>
      </c>
      <c r="D65" s="144">
        <v>203.87</v>
      </c>
    </row>
    <row r="66" spans="1:4" ht="63">
      <c r="A66" s="5" t="s">
        <v>381</v>
      </c>
      <c r="B66" s="4" t="s">
        <v>384</v>
      </c>
      <c r="C66" s="144">
        <v>15</v>
      </c>
      <c r="D66" s="144">
        <v>0</v>
      </c>
    </row>
    <row r="67" spans="1:4" ht="18.75" customHeight="1">
      <c r="A67" s="10" t="s">
        <v>218</v>
      </c>
      <c r="B67" s="4" t="s">
        <v>385</v>
      </c>
      <c r="C67" s="144">
        <v>0</v>
      </c>
      <c r="D67" s="144">
        <v>0</v>
      </c>
    </row>
    <row r="68" spans="1:4" ht="15.75">
      <c r="A68" s="12" t="s">
        <v>242</v>
      </c>
      <c r="B68" s="4" t="s">
        <v>386</v>
      </c>
      <c r="C68" s="144">
        <v>0</v>
      </c>
      <c r="D68" s="144">
        <v>0</v>
      </c>
    </row>
    <row r="69" spans="1:4" ht="44.25" customHeight="1">
      <c r="A69" s="5" t="s">
        <v>355</v>
      </c>
      <c r="B69" s="4" t="s">
        <v>243</v>
      </c>
      <c r="C69" s="144">
        <v>0</v>
      </c>
      <c r="D69" s="144">
        <v>0</v>
      </c>
    </row>
    <row r="70" spans="1:4" ht="15">
      <c r="A70" s="11" t="s">
        <v>220</v>
      </c>
      <c r="B70" s="4" t="s">
        <v>387</v>
      </c>
      <c r="C70" s="144">
        <v>0</v>
      </c>
      <c r="D70" s="144">
        <v>0</v>
      </c>
    </row>
    <row r="71" spans="1:4" ht="31.5">
      <c r="A71" s="12" t="s">
        <v>356</v>
      </c>
      <c r="B71" s="4" t="s">
        <v>244</v>
      </c>
      <c r="C71" s="144">
        <v>0</v>
      </c>
      <c r="D71" s="144">
        <v>0</v>
      </c>
    </row>
    <row r="72" spans="1:4" ht="18.75">
      <c r="A72" s="1" t="s">
        <v>224</v>
      </c>
      <c r="B72" s="4" t="s">
        <v>245</v>
      </c>
      <c r="C72" s="136">
        <f>C73</f>
        <v>25394.6</v>
      </c>
      <c r="D72" s="136">
        <f>D73</f>
        <v>19424.739999999998</v>
      </c>
    </row>
    <row r="73" spans="1:4" ht="47.25">
      <c r="A73" s="3" t="s">
        <v>246</v>
      </c>
      <c r="B73" s="4" t="s">
        <v>247</v>
      </c>
      <c r="C73" s="136">
        <f>C74+C77</f>
        <v>25394.6</v>
      </c>
      <c r="D73" s="136">
        <f>D74+D77</f>
        <v>19424.739999999998</v>
      </c>
    </row>
    <row r="74" spans="1:4" ht="31.5">
      <c r="A74" s="13" t="s">
        <v>363</v>
      </c>
      <c r="B74" s="4" t="s">
        <v>360</v>
      </c>
      <c r="C74" s="136">
        <v>10000</v>
      </c>
      <c r="D74" s="136">
        <f>D75</f>
        <v>8250.74</v>
      </c>
    </row>
    <row r="75" spans="1:4" ht="15.75">
      <c r="A75" s="13" t="s">
        <v>236</v>
      </c>
      <c r="B75" s="4" t="s">
        <v>361</v>
      </c>
      <c r="C75" s="144">
        <v>10000</v>
      </c>
      <c r="D75" s="144">
        <f>D76</f>
        <v>8250.74</v>
      </c>
    </row>
    <row r="76" spans="1:4" ht="31.5">
      <c r="A76" s="13" t="s">
        <v>364</v>
      </c>
      <c r="B76" s="4" t="s">
        <v>362</v>
      </c>
      <c r="C76" s="144">
        <v>10000</v>
      </c>
      <c r="D76" s="144">
        <v>8250.74</v>
      </c>
    </row>
    <row r="77" spans="1:4" ht="31.5">
      <c r="A77" s="13" t="s">
        <v>248</v>
      </c>
      <c r="B77" s="4" t="s">
        <v>249</v>
      </c>
      <c r="C77" s="136">
        <f>C78+C82</f>
        <v>15394.599999999999</v>
      </c>
      <c r="D77" s="136">
        <f>D78+D82</f>
        <v>11174</v>
      </c>
    </row>
    <row r="78" spans="1:4" ht="31.5">
      <c r="A78" s="13" t="s">
        <v>250</v>
      </c>
      <c r="B78" s="4" t="s">
        <v>251</v>
      </c>
      <c r="C78" s="144">
        <f>C79+C81</f>
        <v>2577.7</v>
      </c>
      <c r="D78" s="144">
        <f>D79+D81</f>
        <v>2065</v>
      </c>
    </row>
    <row r="79" spans="1:4" ht="47.25">
      <c r="A79" s="12" t="s">
        <v>358</v>
      </c>
      <c r="B79" s="4" t="s">
        <v>252</v>
      </c>
      <c r="C79" s="144">
        <f>C80</f>
        <v>2571.7</v>
      </c>
      <c r="D79" s="144">
        <f>D80</f>
        <v>2059</v>
      </c>
    </row>
    <row r="80" spans="1:4" ht="78.75">
      <c r="A80" s="12" t="s">
        <v>253</v>
      </c>
      <c r="B80" s="4" t="s">
        <v>254</v>
      </c>
      <c r="C80" s="147">
        <v>2571.7</v>
      </c>
      <c r="D80" s="147">
        <v>2059</v>
      </c>
    </row>
    <row r="81" spans="1:4" ht="110.25">
      <c r="A81" s="14" t="s">
        <v>266</v>
      </c>
      <c r="B81" s="4" t="s">
        <v>255</v>
      </c>
      <c r="C81" s="147">
        <v>6</v>
      </c>
      <c r="D81" s="147">
        <v>6</v>
      </c>
    </row>
    <row r="82" spans="1:4" ht="47.25">
      <c r="A82" s="13" t="s">
        <v>256</v>
      </c>
      <c r="B82" s="4" t="s">
        <v>257</v>
      </c>
      <c r="C82" s="144">
        <f>C83</f>
        <v>12816.9</v>
      </c>
      <c r="D82" s="144">
        <f>D83</f>
        <v>9109</v>
      </c>
    </row>
    <row r="83" spans="1:4" ht="63">
      <c r="A83" s="13" t="s">
        <v>357</v>
      </c>
      <c r="B83" s="4" t="s">
        <v>258</v>
      </c>
      <c r="C83" s="144">
        <v>12816.9</v>
      </c>
      <c r="D83" s="144">
        <f>D84+D85</f>
        <v>9109</v>
      </c>
    </row>
    <row r="84" spans="1:4" ht="47.25">
      <c r="A84" s="15" t="s">
        <v>259</v>
      </c>
      <c r="B84" s="4" t="s">
        <v>260</v>
      </c>
      <c r="C84" s="147">
        <v>8059.6</v>
      </c>
      <c r="D84" s="147">
        <v>5731</v>
      </c>
    </row>
    <row r="85" spans="1:4" ht="47.25">
      <c r="A85" s="12" t="s">
        <v>261</v>
      </c>
      <c r="B85" s="4" t="s">
        <v>262</v>
      </c>
      <c r="C85" s="147">
        <v>4757.3</v>
      </c>
      <c r="D85" s="147">
        <v>3378</v>
      </c>
    </row>
    <row r="86" spans="1:4" ht="111.75" customHeight="1">
      <c r="A86" s="16" t="s">
        <v>263</v>
      </c>
      <c r="B86" s="4" t="s">
        <v>388</v>
      </c>
      <c r="C86" s="147">
        <v>0</v>
      </c>
      <c r="D86" s="147">
        <v>0</v>
      </c>
    </row>
    <row r="87" spans="1:4" ht="126">
      <c r="A87" s="12" t="s">
        <v>389</v>
      </c>
      <c r="B87" s="4" t="s">
        <v>264</v>
      </c>
      <c r="C87" s="147">
        <v>0</v>
      </c>
      <c r="D87" s="147">
        <v>0</v>
      </c>
    </row>
    <row r="88" spans="1:4" ht="18.75">
      <c r="A88" s="140" t="s">
        <v>0</v>
      </c>
      <c r="B88" s="141"/>
      <c r="C88" s="148">
        <f>C19+C72</f>
        <v>64002.6</v>
      </c>
      <c r="D88" s="148">
        <f>D19+D72</f>
        <v>37360.880000000005</v>
      </c>
    </row>
    <row r="91" spans="3:4" ht="12.75">
      <c r="C91" s="142"/>
      <c r="D91" s="142"/>
    </row>
    <row r="96" spans="3:4" ht="12.75">
      <c r="C96" s="142"/>
      <c r="D96" s="142"/>
    </row>
  </sheetData>
  <mergeCells count="4">
    <mergeCell ref="A12:D12"/>
    <mergeCell ref="A13:D13"/>
    <mergeCell ref="A14:D14"/>
    <mergeCell ref="A15:D15"/>
  </mergeCells>
  <printOptions/>
  <pageMargins left="0.7874015748031497" right="0.3937007874015748" top="0.3937007874015748" bottom="0.3937007874015748" header="0.2755905511811024" footer="0.15748031496062992"/>
  <pageSetup fitToHeight="10" fitToWidth="1" horizontalDpi="600" verticalDpi="600" orientation="portrait" paperSize="9" scale="88" r:id="rId1"/>
  <rowBreaks count="2" manualBreakCount="2">
    <brk id="48" max="255" man="1"/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view="pageBreakPreview" zoomScaleSheetLayoutView="100" workbookViewId="0" topLeftCell="A104">
      <selection activeCell="D122" sqref="D122"/>
    </sheetView>
  </sheetViews>
  <sheetFormatPr defaultColWidth="8.796875" defaultRowHeight="15"/>
  <cols>
    <col min="1" max="1" width="4.8984375" style="126" customWidth="1"/>
    <col min="2" max="2" width="32.59765625" style="126" customWidth="1"/>
    <col min="3" max="3" width="8.09765625" style="126" customWidth="1"/>
    <col min="4" max="4" width="7.8984375" style="127" customWidth="1"/>
    <col min="5" max="5" width="10.296875" style="128" customWidth="1"/>
    <col min="6" max="6" width="9" style="128" customWidth="1"/>
    <col min="7" max="7" width="10.09765625" style="129" customWidth="1"/>
    <col min="8" max="8" width="10.19921875" style="129" customWidth="1"/>
    <col min="9" max="16384" width="8.8984375" style="26" customWidth="1"/>
  </cols>
  <sheetData>
    <row r="1" spans="1:8" ht="15" customHeight="1">
      <c r="A1" s="149"/>
      <c r="B1" s="150"/>
      <c r="C1" s="150"/>
      <c r="D1" s="151"/>
      <c r="E1" s="143" t="s">
        <v>498</v>
      </c>
      <c r="F1" s="151"/>
      <c r="G1" s="151"/>
      <c r="H1" s="151"/>
    </row>
    <row r="2" spans="1:8" ht="15" customHeight="1">
      <c r="A2" s="149"/>
      <c r="B2" s="150"/>
      <c r="C2" s="150"/>
      <c r="D2" s="151"/>
      <c r="E2" s="143" t="s">
        <v>478</v>
      </c>
      <c r="F2" s="151"/>
      <c r="G2" s="151"/>
      <c r="H2" s="151"/>
    </row>
    <row r="3" spans="1:8" ht="15" customHeight="1">
      <c r="A3" s="149"/>
      <c r="B3" s="150"/>
      <c r="C3" s="150"/>
      <c r="D3" s="151"/>
      <c r="E3" s="143" t="s">
        <v>479</v>
      </c>
      <c r="F3" s="151"/>
      <c r="G3" s="151"/>
      <c r="H3" s="151"/>
    </row>
    <row r="4" spans="1:8" ht="15" customHeight="1">
      <c r="A4" s="149"/>
      <c r="B4" s="150"/>
      <c r="C4" s="150"/>
      <c r="D4" s="151"/>
      <c r="E4" s="143" t="s">
        <v>171</v>
      </c>
      <c r="F4" s="151"/>
      <c r="G4" s="151"/>
      <c r="H4" s="151"/>
    </row>
    <row r="5" spans="1:8" ht="15" customHeight="1">
      <c r="A5" s="149"/>
      <c r="B5" s="150"/>
      <c r="C5" s="150"/>
      <c r="D5" s="151"/>
      <c r="E5" s="143" t="s">
        <v>110</v>
      </c>
      <c r="F5" s="151"/>
      <c r="G5" s="151"/>
      <c r="H5" s="151"/>
    </row>
    <row r="6" spans="1:8" ht="15" customHeight="1">
      <c r="A6" s="149"/>
      <c r="B6" s="150"/>
      <c r="C6" s="150"/>
      <c r="D6" s="151"/>
      <c r="E6" s="143" t="s">
        <v>504</v>
      </c>
      <c r="F6" s="151"/>
      <c r="G6" s="151"/>
      <c r="H6" s="151"/>
    </row>
    <row r="7" spans="1:8" ht="15" customHeight="1">
      <c r="A7" s="149"/>
      <c r="B7" s="150"/>
      <c r="C7" s="150"/>
      <c r="D7" s="151"/>
      <c r="E7" s="143"/>
      <c r="F7" s="151"/>
      <c r="G7" s="151"/>
      <c r="H7" s="151"/>
    </row>
    <row r="8" spans="1:8" ht="15" customHeight="1">
      <c r="A8" s="149"/>
      <c r="B8" s="150"/>
      <c r="C8" s="150"/>
      <c r="D8" s="151"/>
      <c r="E8" s="143" t="s">
        <v>480</v>
      </c>
      <c r="F8" s="151"/>
      <c r="G8" s="151"/>
      <c r="H8" s="151"/>
    </row>
    <row r="9" spans="1:8" ht="15" customHeight="1">
      <c r="A9" s="149"/>
      <c r="B9" s="150"/>
      <c r="C9" s="150"/>
      <c r="D9" s="151"/>
      <c r="E9" s="143" t="s">
        <v>481</v>
      </c>
      <c r="F9" s="151"/>
      <c r="G9" s="151"/>
      <c r="H9" s="151"/>
    </row>
    <row r="10" spans="1:8" ht="15" customHeight="1">
      <c r="A10" s="149"/>
      <c r="B10" s="150"/>
      <c r="C10" s="150"/>
      <c r="D10" s="151"/>
      <c r="E10" s="151"/>
      <c r="F10" s="151"/>
      <c r="G10" s="151"/>
      <c r="H10" s="151"/>
    </row>
    <row r="11" spans="1:8" ht="15" customHeight="1">
      <c r="A11" s="149"/>
      <c r="B11" s="150"/>
      <c r="C11" s="150"/>
      <c r="D11" s="151"/>
      <c r="E11" s="151"/>
      <c r="F11" s="151"/>
      <c r="G11" s="151"/>
      <c r="H11" s="151"/>
    </row>
    <row r="12" spans="1:9" ht="18.75">
      <c r="A12" s="185" t="s">
        <v>467</v>
      </c>
      <c r="B12" s="185"/>
      <c r="C12" s="185"/>
      <c r="D12" s="185"/>
      <c r="E12" s="185"/>
      <c r="F12" s="185"/>
      <c r="G12" s="185"/>
      <c r="H12" s="185"/>
      <c r="I12" s="185"/>
    </row>
    <row r="13" spans="1:9" ht="18.75">
      <c r="A13" s="185" t="s">
        <v>450</v>
      </c>
      <c r="B13" s="185"/>
      <c r="C13" s="185"/>
      <c r="D13" s="185"/>
      <c r="E13" s="185"/>
      <c r="F13" s="185"/>
      <c r="G13" s="185"/>
      <c r="H13" s="185"/>
      <c r="I13" s="185"/>
    </row>
    <row r="14" spans="1:9" ht="15.75" customHeight="1">
      <c r="A14" s="185" t="s">
        <v>487</v>
      </c>
      <c r="B14" s="185"/>
      <c r="C14" s="185"/>
      <c r="D14" s="185"/>
      <c r="E14" s="185"/>
      <c r="F14" s="185"/>
      <c r="G14" s="185"/>
      <c r="H14" s="185"/>
      <c r="I14" s="185"/>
    </row>
    <row r="15" spans="1:9" ht="15.75" customHeight="1">
      <c r="A15" s="185" t="s">
        <v>503</v>
      </c>
      <c r="B15" s="185"/>
      <c r="C15" s="185"/>
      <c r="D15" s="185"/>
      <c r="E15" s="185"/>
      <c r="F15" s="185"/>
      <c r="G15" s="185"/>
      <c r="H15" s="185"/>
      <c r="I15" s="185"/>
    </row>
    <row r="16" spans="1:8" ht="15" customHeight="1">
      <c r="A16" s="152"/>
      <c r="B16" s="152"/>
      <c r="C16" s="152"/>
      <c r="D16" s="152"/>
      <c r="E16" s="152"/>
      <c r="F16" s="152"/>
      <c r="G16" s="152"/>
      <c r="H16" s="152"/>
    </row>
    <row r="17" spans="1:8" s="29" customFormat="1" ht="72">
      <c r="A17" s="47" t="s">
        <v>469</v>
      </c>
      <c r="B17" s="48" t="s">
        <v>1</v>
      </c>
      <c r="C17" s="49" t="s">
        <v>470</v>
      </c>
      <c r="D17" s="50" t="s">
        <v>471</v>
      </c>
      <c r="E17" s="51" t="s">
        <v>2</v>
      </c>
      <c r="F17" s="51" t="s">
        <v>281</v>
      </c>
      <c r="G17" s="52" t="s">
        <v>472</v>
      </c>
      <c r="H17" s="52" t="s">
        <v>473</v>
      </c>
    </row>
    <row r="18" spans="1:8" s="32" customFormat="1" ht="11.25">
      <c r="A18" s="175">
        <v>1</v>
      </c>
      <c r="B18" s="176" t="s">
        <v>23</v>
      </c>
      <c r="C18" s="56" t="s">
        <v>32</v>
      </c>
      <c r="D18" s="56" t="s">
        <v>39</v>
      </c>
      <c r="E18" s="31" t="s">
        <v>42</v>
      </c>
      <c r="F18" s="31" t="s">
        <v>68</v>
      </c>
      <c r="G18" s="31" t="s">
        <v>84</v>
      </c>
      <c r="H18" s="175">
        <v>8</v>
      </c>
    </row>
    <row r="19" spans="1:8" ht="15.75">
      <c r="A19" s="53" t="s">
        <v>5</v>
      </c>
      <c r="B19" s="112" t="s">
        <v>6</v>
      </c>
      <c r="C19" s="93" t="s">
        <v>7</v>
      </c>
      <c r="D19" s="87" t="s">
        <v>8</v>
      </c>
      <c r="E19" s="95"/>
      <c r="F19" s="93"/>
      <c r="G19" s="177">
        <f>G20+G23</f>
        <v>6868.400000000001</v>
      </c>
      <c r="H19" s="177">
        <f>H20+H23</f>
        <v>3845.32</v>
      </c>
    </row>
    <row r="20" spans="1:8" ht="57">
      <c r="A20" s="93" t="s">
        <v>9</v>
      </c>
      <c r="B20" s="112" t="s">
        <v>53</v>
      </c>
      <c r="C20" s="71" t="s">
        <v>7</v>
      </c>
      <c r="D20" s="87" t="s">
        <v>10</v>
      </c>
      <c r="E20" s="154"/>
      <c r="F20" s="87"/>
      <c r="G20" s="94">
        <f>G21</f>
        <v>1204</v>
      </c>
      <c r="H20" s="94">
        <f>H21</f>
        <v>696.31</v>
      </c>
    </row>
    <row r="21" spans="1:8" ht="30">
      <c r="A21" s="71" t="s">
        <v>11</v>
      </c>
      <c r="B21" s="70" t="s">
        <v>12</v>
      </c>
      <c r="C21" s="71" t="s">
        <v>7</v>
      </c>
      <c r="D21" s="72" t="s">
        <v>10</v>
      </c>
      <c r="E21" s="87" t="s">
        <v>401</v>
      </c>
      <c r="F21" s="87"/>
      <c r="G21" s="94">
        <f>G22</f>
        <v>1204</v>
      </c>
      <c r="H21" s="94">
        <f>H22</f>
        <v>696.31</v>
      </c>
    </row>
    <row r="22" spans="1:8" ht="93.75" customHeight="1">
      <c r="A22" s="71"/>
      <c r="B22" s="70" t="s">
        <v>162</v>
      </c>
      <c r="C22" s="71" t="s">
        <v>7</v>
      </c>
      <c r="D22" s="72" t="s">
        <v>10</v>
      </c>
      <c r="E22" s="72" t="s">
        <v>401</v>
      </c>
      <c r="F22" s="87" t="s">
        <v>161</v>
      </c>
      <c r="G22" s="79">
        <v>1204</v>
      </c>
      <c r="H22" s="79">
        <v>696.31</v>
      </c>
    </row>
    <row r="23" spans="1:8" ht="71.25">
      <c r="A23" s="93" t="s">
        <v>14</v>
      </c>
      <c r="B23" s="112" t="s">
        <v>54</v>
      </c>
      <c r="C23" s="93" t="s">
        <v>7</v>
      </c>
      <c r="D23" s="87" t="s">
        <v>15</v>
      </c>
      <c r="E23" s="87"/>
      <c r="F23" s="87"/>
      <c r="G23" s="94">
        <f>G24+G28</f>
        <v>5664.400000000001</v>
      </c>
      <c r="H23" s="94">
        <f>H24+H28</f>
        <v>3149.01</v>
      </c>
    </row>
    <row r="24" spans="1:8" ht="60">
      <c r="A24" s="71" t="s">
        <v>16</v>
      </c>
      <c r="B24" s="70" t="s">
        <v>17</v>
      </c>
      <c r="C24" s="71" t="s">
        <v>7</v>
      </c>
      <c r="D24" s="72" t="s">
        <v>15</v>
      </c>
      <c r="E24" s="87" t="s">
        <v>402</v>
      </c>
      <c r="F24" s="87"/>
      <c r="G24" s="94">
        <f>G25+G26+G27</f>
        <v>5539.6</v>
      </c>
      <c r="H24" s="94">
        <f>H25+H26+H27</f>
        <v>3133.63</v>
      </c>
    </row>
    <row r="25" spans="1:8" ht="96" customHeight="1">
      <c r="A25" s="71"/>
      <c r="B25" s="70" t="s">
        <v>162</v>
      </c>
      <c r="C25" s="71" t="s">
        <v>7</v>
      </c>
      <c r="D25" s="72" t="s">
        <v>15</v>
      </c>
      <c r="E25" s="72" t="s">
        <v>402</v>
      </c>
      <c r="F25" s="87" t="s">
        <v>161</v>
      </c>
      <c r="G25" s="94">
        <v>3614.4</v>
      </c>
      <c r="H25" s="94">
        <v>2178.01</v>
      </c>
    </row>
    <row r="26" spans="1:8" ht="15.75">
      <c r="A26" s="71"/>
      <c r="B26" s="69" t="s">
        <v>168</v>
      </c>
      <c r="C26" s="71" t="s">
        <v>7</v>
      </c>
      <c r="D26" s="72" t="s">
        <v>15</v>
      </c>
      <c r="E26" s="72" t="s">
        <v>402</v>
      </c>
      <c r="F26" s="87" t="s">
        <v>167</v>
      </c>
      <c r="G26" s="94">
        <v>11</v>
      </c>
      <c r="H26" s="94">
        <v>2.82</v>
      </c>
    </row>
    <row r="27" spans="1:8" ht="45">
      <c r="A27" s="71"/>
      <c r="B27" s="155" t="s">
        <v>427</v>
      </c>
      <c r="C27" s="71" t="s">
        <v>7</v>
      </c>
      <c r="D27" s="72" t="s">
        <v>15</v>
      </c>
      <c r="E27" s="72" t="s">
        <v>402</v>
      </c>
      <c r="F27" s="87" t="s">
        <v>164</v>
      </c>
      <c r="G27" s="94">
        <v>1914.2</v>
      </c>
      <c r="H27" s="94">
        <v>952.8</v>
      </c>
    </row>
    <row r="28" spans="1:8" ht="60">
      <c r="A28" s="71" t="s">
        <v>275</v>
      </c>
      <c r="B28" s="70" t="s">
        <v>105</v>
      </c>
      <c r="C28" s="71" t="s">
        <v>7</v>
      </c>
      <c r="D28" s="87" t="s">
        <v>15</v>
      </c>
      <c r="E28" s="87" t="s">
        <v>403</v>
      </c>
      <c r="F28" s="72"/>
      <c r="G28" s="94">
        <f>G29</f>
        <v>124.8</v>
      </c>
      <c r="H28" s="94">
        <f>H29</f>
        <v>15.38</v>
      </c>
    </row>
    <row r="29" spans="1:8" ht="90.75" customHeight="1">
      <c r="A29" s="71"/>
      <c r="B29" s="156" t="s">
        <v>162</v>
      </c>
      <c r="C29" s="71" t="s">
        <v>7</v>
      </c>
      <c r="D29" s="72" t="s">
        <v>15</v>
      </c>
      <c r="E29" s="72" t="s">
        <v>403</v>
      </c>
      <c r="F29" s="87" t="s">
        <v>161</v>
      </c>
      <c r="G29" s="79">
        <v>124.8</v>
      </c>
      <c r="H29" s="79">
        <v>15.38</v>
      </c>
    </row>
    <row r="30" spans="1:8" ht="15.75">
      <c r="A30" s="93" t="s">
        <v>21</v>
      </c>
      <c r="B30" s="153" t="s">
        <v>22</v>
      </c>
      <c r="C30" s="93" t="s">
        <v>24</v>
      </c>
      <c r="D30" s="72"/>
      <c r="E30" s="72"/>
      <c r="F30" s="72"/>
      <c r="G30" s="94">
        <f>G31+G58+G99+G103+G71+G85+G81+G117+G113</f>
        <v>56238.399999999994</v>
      </c>
      <c r="H30" s="94">
        <f>H31+H58+H99+H103+H71+H85+H81+H117+H113</f>
        <v>32383.3</v>
      </c>
    </row>
    <row r="31" spans="1:8" ht="15.75">
      <c r="A31" s="93" t="s">
        <v>23</v>
      </c>
      <c r="B31" s="112" t="s">
        <v>6</v>
      </c>
      <c r="C31" s="93" t="s">
        <v>24</v>
      </c>
      <c r="D31" s="87" t="s">
        <v>8</v>
      </c>
      <c r="E31" s="72"/>
      <c r="F31" s="72"/>
      <c r="G31" s="94">
        <f>G32+G47+G44</f>
        <v>14161.7</v>
      </c>
      <c r="H31" s="94">
        <f>H32+H47+H44</f>
        <v>7989.19</v>
      </c>
    </row>
    <row r="32" spans="1:8" ht="67.5">
      <c r="A32" s="93" t="s">
        <v>25</v>
      </c>
      <c r="B32" s="157" t="s">
        <v>55</v>
      </c>
      <c r="C32" s="71" t="s">
        <v>24</v>
      </c>
      <c r="D32" s="87" t="s">
        <v>26</v>
      </c>
      <c r="E32" s="72"/>
      <c r="F32" s="72"/>
      <c r="G32" s="94">
        <f>G42+G35+G33+G39</f>
        <v>9362</v>
      </c>
      <c r="H32" s="94">
        <f>H42+H35+H33+H39</f>
        <v>5286.5</v>
      </c>
    </row>
    <row r="33" spans="1:8" ht="45">
      <c r="A33" s="71" t="s">
        <v>27</v>
      </c>
      <c r="B33" s="70" t="s">
        <v>28</v>
      </c>
      <c r="C33" s="71" t="s">
        <v>24</v>
      </c>
      <c r="D33" s="72" t="s">
        <v>26</v>
      </c>
      <c r="E33" s="87" t="s">
        <v>404</v>
      </c>
      <c r="F33" s="72"/>
      <c r="G33" s="94">
        <f>G34</f>
        <v>1204</v>
      </c>
      <c r="H33" s="94">
        <f>H34</f>
        <v>780.36</v>
      </c>
    </row>
    <row r="34" spans="1:8" ht="92.25" customHeight="1">
      <c r="A34" s="60"/>
      <c r="B34" s="70" t="s">
        <v>162</v>
      </c>
      <c r="C34" s="71" t="s">
        <v>24</v>
      </c>
      <c r="D34" s="72" t="s">
        <v>26</v>
      </c>
      <c r="E34" s="72" t="s">
        <v>404</v>
      </c>
      <c r="F34" s="87" t="s">
        <v>161</v>
      </c>
      <c r="G34" s="79">
        <v>1204</v>
      </c>
      <c r="H34" s="79">
        <v>780.36</v>
      </c>
    </row>
    <row r="35" spans="1:8" ht="30">
      <c r="A35" s="60" t="s">
        <v>30</v>
      </c>
      <c r="B35" s="77" t="s">
        <v>31</v>
      </c>
      <c r="C35" s="71" t="s">
        <v>24</v>
      </c>
      <c r="D35" s="72" t="s">
        <v>26</v>
      </c>
      <c r="E35" s="87" t="s">
        <v>405</v>
      </c>
      <c r="F35" s="72"/>
      <c r="G35" s="94">
        <f>G36+G37+G38</f>
        <v>5580.299999999999</v>
      </c>
      <c r="H35" s="94">
        <f>H36+H37+H38</f>
        <v>2837.19</v>
      </c>
    </row>
    <row r="36" spans="1:8" ht="89.25" customHeight="1">
      <c r="A36" s="93"/>
      <c r="B36" s="70" t="s">
        <v>162</v>
      </c>
      <c r="C36" s="71" t="s">
        <v>24</v>
      </c>
      <c r="D36" s="72" t="s">
        <v>26</v>
      </c>
      <c r="E36" s="72" t="s">
        <v>405</v>
      </c>
      <c r="F36" s="87" t="s">
        <v>161</v>
      </c>
      <c r="G36" s="79">
        <v>4343.2</v>
      </c>
      <c r="H36" s="79">
        <v>2472.04</v>
      </c>
    </row>
    <row r="37" spans="1:8" ht="45" customHeight="1">
      <c r="A37" s="71"/>
      <c r="B37" s="83" t="s">
        <v>150</v>
      </c>
      <c r="C37" s="71" t="s">
        <v>24</v>
      </c>
      <c r="D37" s="72" t="s">
        <v>26</v>
      </c>
      <c r="E37" s="72" t="s">
        <v>405</v>
      </c>
      <c r="F37" s="87" t="s">
        <v>164</v>
      </c>
      <c r="G37" s="94">
        <v>1220.1</v>
      </c>
      <c r="H37" s="94">
        <v>359.48</v>
      </c>
    </row>
    <row r="38" spans="1:8" ht="15.75">
      <c r="A38" s="71"/>
      <c r="B38" s="69" t="s">
        <v>168</v>
      </c>
      <c r="C38" s="71" t="s">
        <v>24</v>
      </c>
      <c r="D38" s="72" t="s">
        <v>26</v>
      </c>
      <c r="E38" s="72" t="s">
        <v>405</v>
      </c>
      <c r="F38" s="87" t="s">
        <v>167</v>
      </c>
      <c r="G38" s="94">
        <v>17</v>
      </c>
      <c r="H38" s="94">
        <v>5.67</v>
      </c>
    </row>
    <row r="39" spans="1:8" ht="75">
      <c r="A39" s="71" t="s">
        <v>169</v>
      </c>
      <c r="B39" s="156" t="s">
        <v>485</v>
      </c>
      <c r="C39" s="71" t="s">
        <v>24</v>
      </c>
      <c r="D39" s="72" t="s">
        <v>26</v>
      </c>
      <c r="E39" s="87" t="s">
        <v>436</v>
      </c>
      <c r="F39" s="72"/>
      <c r="G39" s="94">
        <f>G40+G41</f>
        <v>2571.7</v>
      </c>
      <c r="H39" s="94">
        <f>H40+H41</f>
        <v>1662.9499999999998</v>
      </c>
    </row>
    <row r="40" spans="1:8" ht="90">
      <c r="A40" s="71" t="s">
        <v>396</v>
      </c>
      <c r="B40" s="70" t="s">
        <v>162</v>
      </c>
      <c r="C40" s="71" t="s">
        <v>24</v>
      </c>
      <c r="D40" s="72" t="s">
        <v>26</v>
      </c>
      <c r="E40" s="72" t="s">
        <v>436</v>
      </c>
      <c r="F40" s="87" t="s">
        <v>161</v>
      </c>
      <c r="G40" s="79">
        <v>2405.2</v>
      </c>
      <c r="H40" s="79">
        <v>1561.34</v>
      </c>
    </row>
    <row r="41" spans="1:8" ht="45">
      <c r="A41" s="158" t="s">
        <v>397</v>
      </c>
      <c r="B41" s="155" t="s">
        <v>427</v>
      </c>
      <c r="C41" s="102" t="s">
        <v>24</v>
      </c>
      <c r="D41" s="72" t="s">
        <v>26</v>
      </c>
      <c r="E41" s="72" t="s">
        <v>436</v>
      </c>
      <c r="F41" s="87" t="s">
        <v>164</v>
      </c>
      <c r="G41" s="79">
        <v>166.5</v>
      </c>
      <c r="H41" s="79">
        <v>101.61</v>
      </c>
    </row>
    <row r="42" spans="1:8" ht="60" customHeight="1">
      <c r="A42" s="60" t="s">
        <v>398</v>
      </c>
      <c r="B42" s="69" t="s">
        <v>438</v>
      </c>
      <c r="C42" s="71" t="s">
        <v>24</v>
      </c>
      <c r="D42" s="72" t="s">
        <v>26</v>
      </c>
      <c r="E42" s="61" t="s">
        <v>437</v>
      </c>
      <c r="F42" s="72"/>
      <c r="G42" s="79">
        <f>G43</f>
        <v>6</v>
      </c>
      <c r="H42" s="79">
        <f>H43</f>
        <v>6</v>
      </c>
    </row>
    <row r="43" spans="1:8" ht="45" customHeight="1">
      <c r="A43" s="159"/>
      <c r="B43" s="155" t="s">
        <v>427</v>
      </c>
      <c r="C43" s="71" t="s">
        <v>24</v>
      </c>
      <c r="D43" s="72" t="s">
        <v>26</v>
      </c>
      <c r="E43" s="66" t="s">
        <v>437</v>
      </c>
      <c r="F43" s="87" t="s">
        <v>164</v>
      </c>
      <c r="G43" s="79">
        <v>6</v>
      </c>
      <c r="H43" s="79">
        <v>6</v>
      </c>
    </row>
    <row r="44" spans="1:8" ht="15.75">
      <c r="A44" s="93" t="s">
        <v>276</v>
      </c>
      <c r="B44" s="89" t="s">
        <v>127</v>
      </c>
      <c r="C44" s="71" t="s">
        <v>24</v>
      </c>
      <c r="D44" s="87" t="s">
        <v>132</v>
      </c>
      <c r="E44" s="72"/>
      <c r="F44" s="87"/>
      <c r="G44" s="79">
        <v>20</v>
      </c>
      <c r="H44" s="79">
        <v>0</v>
      </c>
    </row>
    <row r="45" spans="1:8" ht="15.75">
      <c r="A45" s="60" t="s">
        <v>277</v>
      </c>
      <c r="B45" s="70" t="s">
        <v>128</v>
      </c>
      <c r="C45" s="71" t="s">
        <v>24</v>
      </c>
      <c r="D45" s="72" t="s">
        <v>132</v>
      </c>
      <c r="E45" s="87" t="s">
        <v>424</v>
      </c>
      <c r="F45" s="87"/>
      <c r="G45" s="79">
        <v>20</v>
      </c>
      <c r="H45" s="79">
        <v>0</v>
      </c>
    </row>
    <row r="46" spans="1:8" ht="15.75">
      <c r="A46" s="71"/>
      <c r="B46" s="69" t="s">
        <v>168</v>
      </c>
      <c r="C46" s="71" t="s">
        <v>24</v>
      </c>
      <c r="D46" s="72" t="s">
        <v>132</v>
      </c>
      <c r="E46" s="72" t="s">
        <v>424</v>
      </c>
      <c r="F46" s="87" t="s">
        <v>167</v>
      </c>
      <c r="G46" s="94">
        <v>20</v>
      </c>
      <c r="H46" s="94">
        <v>0</v>
      </c>
    </row>
    <row r="47" spans="1:8" ht="15.75">
      <c r="A47" s="93" t="s">
        <v>130</v>
      </c>
      <c r="B47" s="112" t="s">
        <v>20</v>
      </c>
      <c r="C47" s="71" t="s">
        <v>24</v>
      </c>
      <c r="D47" s="87" t="s">
        <v>96</v>
      </c>
      <c r="E47" s="72"/>
      <c r="F47" s="72"/>
      <c r="G47" s="94">
        <f>G48+G50+G52+G56</f>
        <v>4779.7</v>
      </c>
      <c r="H47" s="94">
        <f>H48+H50+H52+H56</f>
        <v>2702.6899999999996</v>
      </c>
    </row>
    <row r="48" spans="1:8" ht="30">
      <c r="A48" s="60" t="s">
        <v>131</v>
      </c>
      <c r="B48" s="70" t="s">
        <v>111</v>
      </c>
      <c r="C48" s="71" t="s">
        <v>24</v>
      </c>
      <c r="D48" s="72" t="s">
        <v>96</v>
      </c>
      <c r="E48" s="95" t="s">
        <v>425</v>
      </c>
      <c r="F48" s="87"/>
      <c r="G48" s="94">
        <f>G49</f>
        <v>150</v>
      </c>
      <c r="H48" s="94">
        <f>H49</f>
        <v>50</v>
      </c>
    </row>
    <row r="49" spans="1:8" ht="45">
      <c r="A49" s="71"/>
      <c r="B49" s="155" t="s">
        <v>427</v>
      </c>
      <c r="C49" s="71" t="s">
        <v>24</v>
      </c>
      <c r="D49" s="72" t="s">
        <v>96</v>
      </c>
      <c r="E49" s="90" t="s">
        <v>425</v>
      </c>
      <c r="F49" s="87" t="s">
        <v>164</v>
      </c>
      <c r="G49" s="79">
        <v>150</v>
      </c>
      <c r="H49" s="79">
        <v>50</v>
      </c>
    </row>
    <row r="50" spans="1:8" ht="60">
      <c r="A50" s="60" t="s">
        <v>340</v>
      </c>
      <c r="B50" s="70" t="s">
        <v>106</v>
      </c>
      <c r="C50" s="71" t="s">
        <v>24</v>
      </c>
      <c r="D50" s="72" t="s">
        <v>96</v>
      </c>
      <c r="E50" s="95" t="s">
        <v>426</v>
      </c>
      <c r="F50" s="87"/>
      <c r="G50" s="94">
        <f>G51</f>
        <v>72</v>
      </c>
      <c r="H50" s="94">
        <f>H51</f>
        <v>18</v>
      </c>
    </row>
    <row r="51" spans="1:8" ht="15.75">
      <c r="A51" s="71"/>
      <c r="B51" s="69" t="s">
        <v>168</v>
      </c>
      <c r="C51" s="71" t="s">
        <v>24</v>
      </c>
      <c r="D51" s="72" t="s">
        <v>96</v>
      </c>
      <c r="E51" s="90" t="s">
        <v>426</v>
      </c>
      <c r="F51" s="87" t="s">
        <v>167</v>
      </c>
      <c r="G51" s="79">
        <v>72</v>
      </c>
      <c r="H51" s="79">
        <v>18</v>
      </c>
    </row>
    <row r="52" spans="1:8" ht="60">
      <c r="A52" s="60" t="s">
        <v>341</v>
      </c>
      <c r="B52" s="65" t="s">
        <v>159</v>
      </c>
      <c r="C52" s="71" t="s">
        <v>24</v>
      </c>
      <c r="D52" s="66" t="s">
        <v>96</v>
      </c>
      <c r="E52" s="87" t="s">
        <v>410</v>
      </c>
      <c r="F52" s="87"/>
      <c r="G52" s="94">
        <f>G53+G54+G55</f>
        <v>4197.7</v>
      </c>
      <c r="H52" s="94">
        <f>H53+H54+H55</f>
        <v>2394.6899999999996</v>
      </c>
    </row>
    <row r="53" spans="1:8" ht="81">
      <c r="A53" s="71"/>
      <c r="B53" s="160" t="s">
        <v>162</v>
      </c>
      <c r="C53" s="71" t="s">
        <v>24</v>
      </c>
      <c r="D53" s="66" t="s">
        <v>96</v>
      </c>
      <c r="E53" s="72" t="s">
        <v>410</v>
      </c>
      <c r="F53" s="87" t="s">
        <v>161</v>
      </c>
      <c r="G53" s="79">
        <v>4073.7</v>
      </c>
      <c r="H53" s="79">
        <v>2392.49</v>
      </c>
    </row>
    <row r="54" spans="1:8" ht="45">
      <c r="A54" s="93"/>
      <c r="B54" s="155" t="s">
        <v>427</v>
      </c>
      <c r="C54" s="71" t="s">
        <v>24</v>
      </c>
      <c r="D54" s="66" t="s">
        <v>96</v>
      </c>
      <c r="E54" s="72" t="s">
        <v>410</v>
      </c>
      <c r="F54" s="87" t="s">
        <v>164</v>
      </c>
      <c r="G54" s="79">
        <v>119</v>
      </c>
      <c r="H54" s="79">
        <v>2.08</v>
      </c>
    </row>
    <row r="55" spans="1:8" ht="15.75">
      <c r="A55" s="71"/>
      <c r="B55" s="69" t="s">
        <v>168</v>
      </c>
      <c r="C55" s="71" t="s">
        <v>24</v>
      </c>
      <c r="D55" s="66" t="s">
        <v>96</v>
      </c>
      <c r="E55" s="72" t="s">
        <v>410</v>
      </c>
      <c r="F55" s="87" t="s">
        <v>167</v>
      </c>
      <c r="G55" s="79">
        <v>5</v>
      </c>
      <c r="H55" s="79">
        <v>0.12</v>
      </c>
    </row>
    <row r="56" spans="1:8" ht="45">
      <c r="A56" s="60" t="s">
        <v>342</v>
      </c>
      <c r="B56" s="80" t="s">
        <v>141</v>
      </c>
      <c r="C56" s="71" t="s">
        <v>24</v>
      </c>
      <c r="D56" s="66" t="s">
        <v>96</v>
      </c>
      <c r="E56" s="87" t="s">
        <v>408</v>
      </c>
      <c r="F56" s="87"/>
      <c r="G56" s="94">
        <f>G57</f>
        <v>360</v>
      </c>
      <c r="H56" s="94">
        <f>H57</f>
        <v>240</v>
      </c>
    </row>
    <row r="57" spans="1:8" ht="45">
      <c r="A57" s="60"/>
      <c r="B57" s="155" t="s">
        <v>427</v>
      </c>
      <c r="C57" s="71" t="s">
        <v>24</v>
      </c>
      <c r="D57" s="66" t="s">
        <v>96</v>
      </c>
      <c r="E57" s="72" t="s">
        <v>408</v>
      </c>
      <c r="F57" s="87" t="s">
        <v>164</v>
      </c>
      <c r="G57" s="79">
        <v>360</v>
      </c>
      <c r="H57" s="79">
        <v>240</v>
      </c>
    </row>
    <row r="58" spans="1:8" ht="28.5">
      <c r="A58" s="53" t="s">
        <v>32</v>
      </c>
      <c r="B58" s="112" t="s">
        <v>33</v>
      </c>
      <c r="C58" s="71" t="s">
        <v>24</v>
      </c>
      <c r="D58" s="87" t="s">
        <v>34</v>
      </c>
      <c r="E58" s="72"/>
      <c r="F58" s="72"/>
      <c r="G58" s="94">
        <f>G59+G62</f>
        <v>750</v>
      </c>
      <c r="H58" s="94">
        <f>H59+H62</f>
        <v>228.4</v>
      </c>
    </row>
    <row r="59" spans="1:8" ht="57">
      <c r="A59" s="53" t="s">
        <v>35</v>
      </c>
      <c r="B59" s="112" t="s">
        <v>112</v>
      </c>
      <c r="C59" s="71" t="s">
        <v>24</v>
      </c>
      <c r="D59" s="87" t="s">
        <v>36</v>
      </c>
      <c r="E59" s="72"/>
      <c r="F59" s="72"/>
      <c r="G59" s="94">
        <f>G60</f>
        <v>500</v>
      </c>
      <c r="H59" s="94">
        <f>H60</f>
        <v>193.4</v>
      </c>
    </row>
    <row r="60" spans="1:8" ht="60">
      <c r="A60" s="60" t="s">
        <v>37</v>
      </c>
      <c r="B60" s="70" t="s">
        <v>113</v>
      </c>
      <c r="C60" s="71" t="s">
        <v>24</v>
      </c>
      <c r="D60" s="72" t="s">
        <v>36</v>
      </c>
      <c r="E60" s="61" t="s">
        <v>411</v>
      </c>
      <c r="F60" s="87"/>
      <c r="G60" s="94">
        <f>G61</f>
        <v>500</v>
      </c>
      <c r="H60" s="94">
        <f>H61</f>
        <v>193.4</v>
      </c>
    </row>
    <row r="61" spans="1:8" ht="45">
      <c r="A61" s="60"/>
      <c r="B61" s="155" t="s">
        <v>427</v>
      </c>
      <c r="C61" s="71" t="s">
        <v>24</v>
      </c>
      <c r="D61" s="72" t="s">
        <v>36</v>
      </c>
      <c r="E61" s="66" t="s">
        <v>411</v>
      </c>
      <c r="F61" s="87" t="s">
        <v>164</v>
      </c>
      <c r="G61" s="79">
        <v>500</v>
      </c>
      <c r="H61" s="79">
        <v>193.4</v>
      </c>
    </row>
    <row r="62" spans="1:8" ht="42.75">
      <c r="A62" s="53" t="s">
        <v>59</v>
      </c>
      <c r="B62" s="89" t="s">
        <v>58</v>
      </c>
      <c r="C62" s="71" t="s">
        <v>24</v>
      </c>
      <c r="D62" s="87" t="s">
        <v>56</v>
      </c>
      <c r="E62" s="87"/>
      <c r="F62" s="87"/>
      <c r="G62" s="94">
        <f>G63+G69+G65+G67</f>
        <v>250</v>
      </c>
      <c r="H62" s="94">
        <f>H63+H69+H65+H67</f>
        <v>35</v>
      </c>
    </row>
    <row r="63" spans="1:8" ht="45">
      <c r="A63" s="60" t="s">
        <v>60</v>
      </c>
      <c r="B63" s="70" t="s">
        <v>124</v>
      </c>
      <c r="C63" s="71" t="s">
        <v>24</v>
      </c>
      <c r="D63" s="72" t="s">
        <v>56</v>
      </c>
      <c r="E63" s="61" t="s">
        <v>418</v>
      </c>
      <c r="F63" s="87"/>
      <c r="G63" s="94">
        <f>G64</f>
        <v>50</v>
      </c>
      <c r="H63" s="94">
        <f>H64</f>
        <v>0</v>
      </c>
    </row>
    <row r="64" spans="1:8" ht="45">
      <c r="A64" s="93"/>
      <c r="B64" s="155" t="s">
        <v>427</v>
      </c>
      <c r="C64" s="71" t="s">
        <v>24</v>
      </c>
      <c r="D64" s="72" t="s">
        <v>56</v>
      </c>
      <c r="E64" s="66" t="s">
        <v>418</v>
      </c>
      <c r="F64" s="87" t="s">
        <v>164</v>
      </c>
      <c r="G64" s="79">
        <v>50</v>
      </c>
      <c r="H64" s="79">
        <v>0</v>
      </c>
    </row>
    <row r="65" spans="1:8" ht="45">
      <c r="A65" s="60" t="s">
        <v>63</v>
      </c>
      <c r="B65" s="70" t="s">
        <v>125</v>
      </c>
      <c r="C65" s="71" t="s">
        <v>24</v>
      </c>
      <c r="D65" s="72" t="s">
        <v>56</v>
      </c>
      <c r="E65" s="61" t="s">
        <v>419</v>
      </c>
      <c r="F65" s="72"/>
      <c r="G65" s="94">
        <f>G66</f>
        <v>50</v>
      </c>
      <c r="H65" s="94">
        <f>H66</f>
        <v>0</v>
      </c>
    </row>
    <row r="66" spans="1:8" ht="45">
      <c r="A66" s="71"/>
      <c r="B66" s="155" t="s">
        <v>427</v>
      </c>
      <c r="C66" s="71" t="s">
        <v>24</v>
      </c>
      <c r="D66" s="72" t="s">
        <v>56</v>
      </c>
      <c r="E66" s="66" t="s">
        <v>419</v>
      </c>
      <c r="F66" s="87" t="s">
        <v>164</v>
      </c>
      <c r="G66" s="79">
        <v>50</v>
      </c>
      <c r="H66" s="79">
        <v>0</v>
      </c>
    </row>
    <row r="67" spans="1:8" ht="60">
      <c r="A67" s="71" t="s">
        <v>64</v>
      </c>
      <c r="B67" s="70" t="s">
        <v>432</v>
      </c>
      <c r="C67" s="71" t="s">
        <v>24</v>
      </c>
      <c r="D67" s="72" t="s">
        <v>56</v>
      </c>
      <c r="E67" s="87" t="s">
        <v>420</v>
      </c>
      <c r="F67" s="72"/>
      <c r="G67" s="94">
        <f>G68</f>
        <v>50</v>
      </c>
      <c r="H67" s="94">
        <f>H68</f>
        <v>35</v>
      </c>
    </row>
    <row r="68" spans="1:8" ht="45">
      <c r="A68" s="71"/>
      <c r="B68" s="155" t="s">
        <v>427</v>
      </c>
      <c r="C68" s="71" t="s">
        <v>24</v>
      </c>
      <c r="D68" s="72" t="s">
        <v>56</v>
      </c>
      <c r="E68" s="72" t="s">
        <v>420</v>
      </c>
      <c r="F68" s="87" t="s">
        <v>164</v>
      </c>
      <c r="G68" s="79">
        <v>50</v>
      </c>
      <c r="H68" s="79">
        <v>35</v>
      </c>
    </row>
    <row r="69" spans="1:8" ht="60" customHeight="1">
      <c r="A69" s="71" t="s">
        <v>123</v>
      </c>
      <c r="B69" s="77" t="s">
        <v>114</v>
      </c>
      <c r="C69" s="71" t="s">
        <v>24</v>
      </c>
      <c r="D69" s="72" t="s">
        <v>56</v>
      </c>
      <c r="E69" s="95" t="s">
        <v>421</v>
      </c>
      <c r="F69" s="87"/>
      <c r="G69" s="94">
        <f>G70</f>
        <v>100</v>
      </c>
      <c r="H69" s="94">
        <f>H70</f>
        <v>0</v>
      </c>
    </row>
    <row r="70" spans="1:8" ht="45">
      <c r="A70" s="71"/>
      <c r="B70" s="155" t="s">
        <v>427</v>
      </c>
      <c r="C70" s="71" t="s">
        <v>24</v>
      </c>
      <c r="D70" s="72" t="s">
        <v>56</v>
      </c>
      <c r="E70" s="90" t="s">
        <v>421</v>
      </c>
      <c r="F70" s="87" t="s">
        <v>164</v>
      </c>
      <c r="G70" s="79">
        <v>100</v>
      </c>
      <c r="H70" s="79">
        <v>0</v>
      </c>
    </row>
    <row r="71" spans="1:8" ht="15.75">
      <c r="A71" s="53" t="s">
        <v>39</v>
      </c>
      <c r="B71" s="112" t="s">
        <v>66</v>
      </c>
      <c r="C71" s="71" t="s">
        <v>24</v>
      </c>
      <c r="D71" s="87" t="s">
        <v>65</v>
      </c>
      <c r="E71" s="72"/>
      <c r="F71" s="72"/>
      <c r="G71" s="94">
        <f>G72</f>
        <v>18043.6</v>
      </c>
      <c r="H71" s="94">
        <f>H72</f>
        <v>9797.59</v>
      </c>
    </row>
    <row r="72" spans="1:8" ht="15.75">
      <c r="A72" s="53" t="s">
        <v>40</v>
      </c>
      <c r="B72" s="89" t="s">
        <v>80</v>
      </c>
      <c r="C72" s="71" t="s">
        <v>24</v>
      </c>
      <c r="D72" s="87" t="s">
        <v>81</v>
      </c>
      <c r="E72" s="72"/>
      <c r="F72" s="72"/>
      <c r="G72" s="94">
        <f>G73</f>
        <v>18043.6</v>
      </c>
      <c r="H72" s="94">
        <f>H73</f>
        <v>9797.59</v>
      </c>
    </row>
    <row r="73" spans="1:8" ht="28.5">
      <c r="A73" s="60"/>
      <c r="B73" s="89" t="s">
        <v>117</v>
      </c>
      <c r="C73" s="71" t="s">
        <v>24</v>
      </c>
      <c r="D73" s="72" t="s">
        <v>81</v>
      </c>
      <c r="E73" s="87" t="s">
        <v>417</v>
      </c>
      <c r="F73" s="72"/>
      <c r="G73" s="94">
        <f>G74+G76</f>
        <v>18043.6</v>
      </c>
      <c r="H73" s="94">
        <f>H74+H76</f>
        <v>9797.59</v>
      </c>
    </row>
    <row r="74" spans="1:8" ht="45">
      <c r="A74" s="71" t="s">
        <v>97</v>
      </c>
      <c r="B74" s="70" t="s">
        <v>278</v>
      </c>
      <c r="C74" s="71" t="s">
        <v>24</v>
      </c>
      <c r="D74" s="72" t="s">
        <v>81</v>
      </c>
      <c r="E74" s="87" t="s">
        <v>416</v>
      </c>
      <c r="F74" s="72"/>
      <c r="G74" s="94">
        <f>G75</f>
        <v>6868.7</v>
      </c>
      <c r="H74" s="94">
        <f>H75</f>
        <v>429.36</v>
      </c>
    </row>
    <row r="75" spans="1:8" ht="45">
      <c r="A75" s="71"/>
      <c r="B75" s="155" t="s">
        <v>427</v>
      </c>
      <c r="C75" s="71" t="s">
        <v>24</v>
      </c>
      <c r="D75" s="72" t="s">
        <v>81</v>
      </c>
      <c r="E75" s="72" t="s">
        <v>416</v>
      </c>
      <c r="F75" s="87" t="s">
        <v>164</v>
      </c>
      <c r="G75" s="79">
        <v>6868.7</v>
      </c>
      <c r="H75" s="79">
        <v>429.36</v>
      </c>
    </row>
    <row r="76" spans="1:8" ht="45">
      <c r="A76" s="60" t="s">
        <v>393</v>
      </c>
      <c r="B76" s="70" t="s">
        <v>365</v>
      </c>
      <c r="C76" s="60" t="s">
        <v>24</v>
      </c>
      <c r="D76" s="66" t="s">
        <v>81</v>
      </c>
      <c r="E76" s="87"/>
      <c r="F76" s="87"/>
      <c r="G76" s="94">
        <f>G77+G79</f>
        <v>11174.9</v>
      </c>
      <c r="H76" s="94">
        <f>H77+H79</f>
        <v>9368.23</v>
      </c>
    </row>
    <row r="77" spans="1:8" ht="45">
      <c r="A77" s="161" t="s">
        <v>394</v>
      </c>
      <c r="B77" s="98" t="s">
        <v>443</v>
      </c>
      <c r="C77" s="60" t="s">
        <v>24</v>
      </c>
      <c r="D77" s="66" t="s">
        <v>81</v>
      </c>
      <c r="E77" s="87" t="s">
        <v>442</v>
      </c>
      <c r="F77" s="87"/>
      <c r="G77" s="79">
        <f>G78</f>
        <v>10000</v>
      </c>
      <c r="H77" s="79">
        <f>H78</f>
        <v>8250.74</v>
      </c>
    </row>
    <row r="78" spans="1:8" ht="45">
      <c r="A78" s="161"/>
      <c r="B78" s="155" t="s">
        <v>427</v>
      </c>
      <c r="C78" s="60" t="s">
        <v>24</v>
      </c>
      <c r="D78" s="66" t="s">
        <v>81</v>
      </c>
      <c r="E78" s="72" t="s">
        <v>442</v>
      </c>
      <c r="F78" s="61" t="s">
        <v>164</v>
      </c>
      <c r="G78" s="68">
        <v>10000</v>
      </c>
      <c r="H78" s="68">
        <v>8250.74</v>
      </c>
    </row>
    <row r="79" spans="1:8" ht="57" customHeight="1">
      <c r="A79" s="161" t="s">
        <v>395</v>
      </c>
      <c r="B79" s="83" t="s">
        <v>434</v>
      </c>
      <c r="C79" s="60" t="s">
        <v>24</v>
      </c>
      <c r="D79" s="66" t="s">
        <v>81</v>
      </c>
      <c r="E79" s="87" t="s">
        <v>441</v>
      </c>
      <c r="F79" s="87"/>
      <c r="G79" s="79">
        <f>G80</f>
        <v>1174.9</v>
      </c>
      <c r="H79" s="79">
        <f>H80</f>
        <v>1117.49</v>
      </c>
    </row>
    <row r="80" spans="1:8" ht="30.75" customHeight="1">
      <c r="A80" s="161"/>
      <c r="B80" s="162" t="s">
        <v>163</v>
      </c>
      <c r="C80" s="60" t="s">
        <v>24</v>
      </c>
      <c r="D80" s="66" t="s">
        <v>81</v>
      </c>
      <c r="E80" s="72" t="s">
        <v>441</v>
      </c>
      <c r="F80" s="61" t="s">
        <v>164</v>
      </c>
      <c r="G80" s="79">
        <v>1174.9</v>
      </c>
      <c r="H80" s="79">
        <v>1117.49</v>
      </c>
    </row>
    <row r="81" spans="1:8" ht="15.75">
      <c r="A81" s="53" t="s">
        <v>42</v>
      </c>
      <c r="B81" s="89" t="s">
        <v>95</v>
      </c>
      <c r="C81" s="71" t="s">
        <v>24</v>
      </c>
      <c r="D81" s="87" t="s">
        <v>90</v>
      </c>
      <c r="E81" s="72"/>
      <c r="F81" s="72"/>
      <c r="G81" s="94">
        <f aca="true" t="shared" si="0" ref="G81:H83">G82</f>
        <v>50</v>
      </c>
      <c r="H81" s="94">
        <f t="shared" si="0"/>
        <v>0</v>
      </c>
    </row>
    <row r="82" spans="1:8" ht="28.5">
      <c r="A82" s="53" t="s">
        <v>43</v>
      </c>
      <c r="B82" s="89" t="s">
        <v>94</v>
      </c>
      <c r="C82" s="71" t="s">
        <v>24</v>
      </c>
      <c r="D82" s="87" t="s">
        <v>91</v>
      </c>
      <c r="E82" s="72"/>
      <c r="F82" s="72"/>
      <c r="G82" s="94">
        <f t="shared" si="0"/>
        <v>50</v>
      </c>
      <c r="H82" s="94">
        <f t="shared" si="0"/>
        <v>0</v>
      </c>
    </row>
    <row r="83" spans="1:8" ht="45">
      <c r="A83" s="71" t="s">
        <v>115</v>
      </c>
      <c r="B83" s="70" t="s">
        <v>116</v>
      </c>
      <c r="C83" s="71" t="s">
        <v>24</v>
      </c>
      <c r="D83" s="72" t="s">
        <v>91</v>
      </c>
      <c r="E83" s="61" t="s">
        <v>412</v>
      </c>
      <c r="F83" s="72"/>
      <c r="G83" s="79">
        <f t="shared" si="0"/>
        <v>50</v>
      </c>
      <c r="H83" s="79">
        <f t="shared" si="0"/>
        <v>0</v>
      </c>
    </row>
    <row r="84" spans="1:8" ht="45">
      <c r="A84" s="71"/>
      <c r="B84" s="155" t="s">
        <v>427</v>
      </c>
      <c r="C84" s="71" t="s">
        <v>24</v>
      </c>
      <c r="D84" s="72" t="s">
        <v>91</v>
      </c>
      <c r="E84" s="66" t="s">
        <v>412</v>
      </c>
      <c r="F84" s="87" t="s">
        <v>164</v>
      </c>
      <c r="G84" s="79">
        <v>50</v>
      </c>
      <c r="H84" s="79">
        <v>0</v>
      </c>
    </row>
    <row r="85" spans="1:8" ht="15.75">
      <c r="A85" s="53" t="s">
        <v>68</v>
      </c>
      <c r="B85" s="112" t="s">
        <v>75</v>
      </c>
      <c r="C85" s="71" t="s">
        <v>24</v>
      </c>
      <c r="D85" s="87" t="s">
        <v>76</v>
      </c>
      <c r="E85" s="72"/>
      <c r="F85" s="87"/>
      <c r="G85" s="94">
        <f>G96+G86+G89</f>
        <v>6995.2</v>
      </c>
      <c r="H85" s="94">
        <f>H96+H86+H89</f>
        <v>4076.88</v>
      </c>
    </row>
    <row r="86" spans="1:8" ht="42.75">
      <c r="A86" s="93" t="s">
        <v>69</v>
      </c>
      <c r="B86" s="163" t="s">
        <v>140</v>
      </c>
      <c r="C86" s="71" t="s">
        <v>24</v>
      </c>
      <c r="D86" s="87" t="s">
        <v>136</v>
      </c>
      <c r="E86" s="72"/>
      <c r="F86" s="87"/>
      <c r="G86" s="94">
        <f>G87</f>
        <v>50</v>
      </c>
      <c r="H86" s="94">
        <f>H87</f>
        <v>0</v>
      </c>
    </row>
    <row r="87" spans="1:8" ht="105">
      <c r="A87" s="71" t="s">
        <v>279</v>
      </c>
      <c r="B87" s="80" t="s">
        <v>138</v>
      </c>
      <c r="C87" s="71" t="s">
        <v>24</v>
      </c>
      <c r="D87" s="72" t="s">
        <v>136</v>
      </c>
      <c r="E87" s="87" t="s">
        <v>400</v>
      </c>
      <c r="F87" s="87"/>
      <c r="G87" s="79">
        <f>G88</f>
        <v>50</v>
      </c>
      <c r="H87" s="79">
        <f>H88</f>
        <v>0</v>
      </c>
    </row>
    <row r="88" spans="1:8" ht="45">
      <c r="A88" s="71"/>
      <c r="B88" s="155" t="s">
        <v>427</v>
      </c>
      <c r="C88" s="71" t="s">
        <v>24</v>
      </c>
      <c r="D88" s="72" t="s">
        <v>136</v>
      </c>
      <c r="E88" s="72" t="s">
        <v>400</v>
      </c>
      <c r="F88" s="87" t="s">
        <v>164</v>
      </c>
      <c r="G88" s="79">
        <v>50</v>
      </c>
      <c r="H88" s="79"/>
    </row>
    <row r="89" spans="1:8" ht="28.5">
      <c r="A89" s="164" t="s">
        <v>346</v>
      </c>
      <c r="B89" s="112" t="s">
        <v>77</v>
      </c>
      <c r="C89" s="71" t="s">
        <v>24</v>
      </c>
      <c r="D89" s="87" t="s">
        <v>78</v>
      </c>
      <c r="E89" s="72"/>
      <c r="F89" s="87"/>
      <c r="G89" s="94">
        <f>G90+G94</f>
        <v>6150.2</v>
      </c>
      <c r="H89" s="94">
        <f>H90+H94</f>
        <v>3924.65</v>
      </c>
    </row>
    <row r="90" spans="1:8" ht="75">
      <c r="A90" s="165" t="s">
        <v>347</v>
      </c>
      <c r="B90" s="80" t="s">
        <v>158</v>
      </c>
      <c r="C90" s="71" t="s">
        <v>24</v>
      </c>
      <c r="D90" s="87" t="s">
        <v>78</v>
      </c>
      <c r="E90" s="87" t="s">
        <v>409</v>
      </c>
      <c r="F90" s="87"/>
      <c r="G90" s="94">
        <f>G91+G92+G93</f>
        <v>5950.2</v>
      </c>
      <c r="H90" s="94">
        <f>H91+H92+H93</f>
        <v>3921.71</v>
      </c>
    </row>
    <row r="91" spans="1:8" ht="92.25" customHeight="1">
      <c r="A91" s="93"/>
      <c r="B91" s="114" t="s">
        <v>162</v>
      </c>
      <c r="C91" s="71" t="s">
        <v>24</v>
      </c>
      <c r="D91" s="72" t="s">
        <v>78</v>
      </c>
      <c r="E91" s="72" t="s">
        <v>409</v>
      </c>
      <c r="F91" s="87" t="s">
        <v>161</v>
      </c>
      <c r="G91" s="79">
        <v>5738.2</v>
      </c>
      <c r="H91" s="79">
        <v>3873.92</v>
      </c>
    </row>
    <row r="92" spans="1:8" ht="45">
      <c r="A92" s="158"/>
      <c r="B92" s="155" t="s">
        <v>427</v>
      </c>
      <c r="C92" s="102" t="s">
        <v>24</v>
      </c>
      <c r="D92" s="72" t="s">
        <v>78</v>
      </c>
      <c r="E92" s="72" t="s">
        <v>409</v>
      </c>
      <c r="F92" s="87" t="s">
        <v>164</v>
      </c>
      <c r="G92" s="178">
        <v>207</v>
      </c>
      <c r="H92" s="178">
        <v>47.58</v>
      </c>
    </row>
    <row r="93" spans="1:8" ht="15.75">
      <c r="A93" s="93"/>
      <c r="B93" s="166" t="s">
        <v>168</v>
      </c>
      <c r="C93" s="71" t="s">
        <v>24</v>
      </c>
      <c r="D93" s="72" t="s">
        <v>78</v>
      </c>
      <c r="E93" s="72" t="s">
        <v>409</v>
      </c>
      <c r="F93" s="87" t="s">
        <v>167</v>
      </c>
      <c r="G93" s="178">
        <v>5</v>
      </c>
      <c r="H93" s="178">
        <v>0.21</v>
      </c>
    </row>
    <row r="94" spans="1:8" ht="30">
      <c r="A94" s="71" t="s">
        <v>348</v>
      </c>
      <c r="B94" s="100" t="s">
        <v>429</v>
      </c>
      <c r="C94" s="71" t="s">
        <v>24</v>
      </c>
      <c r="D94" s="87" t="s">
        <v>78</v>
      </c>
      <c r="E94" s="87" t="s">
        <v>406</v>
      </c>
      <c r="F94" s="87"/>
      <c r="G94" s="179">
        <f>G95</f>
        <v>200</v>
      </c>
      <c r="H94" s="179">
        <f>H95</f>
        <v>2.94</v>
      </c>
    </row>
    <row r="95" spans="1:8" ht="30">
      <c r="A95" s="158"/>
      <c r="B95" s="82" t="s">
        <v>163</v>
      </c>
      <c r="C95" s="102" t="s">
        <v>24</v>
      </c>
      <c r="D95" s="72" t="s">
        <v>78</v>
      </c>
      <c r="E95" s="72" t="s">
        <v>406</v>
      </c>
      <c r="F95" s="87" t="s">
        <v>164</v>
      </c>
      <c r="G95" s="178">
        <v>200</v>
      </c>
      <c r="H95" s="178">
        <v>2.94</v>
      </c>
    </row>
    <row r="96" spans="1:8" ht="15.75">
      <c r="A96" s="53" t="s">
        <v>349</v>
      </c>
      <c r="B96" s="167" t="s">
        <v>146</v>
      </c>
      <c r="C96" s="71" t="s">
        <v>24</v>
      </c>
      <c r="D96" s="87" t="s">
        <v>144</v>
      </c>
      <c r="E96" s="72"/>
      <c r="F96" s="87"/>
      <c r="G96" s="94">
        <f>G97</f>
        <v>795</v>
      </c>
      <c r="H96" s="94">
        <f>H97</f>
        <v>152.23</v>
      </c>
    </row>
    <row r="97" spans="1:8" ht="60">
      <c r="A97" s="60" t="s">
        <v>350</v>
      </c>
      <c r="B97" s="77" t="s">
        <v>430</v>
      </c>
      <c r="C97" s="71" t="s">
        <v>24</v>
      </c>
      <c r="D97" s="72" t="s">
        <v>144</v>
      </c>
      <c r="E97" s="87" t="s">
        <v>422</v>
      </c>
      <c r="F97" s="87"/>
      <c r="G97" s="94">
        <f>G98</f>
        <v>795</v>
      </c>
      <c r="H97" s="94">
        <f>H98</f>
        <v>152.23</v>
      </c>
    </row>
    <row r="98" spans="1:8" ht="45">
      <c r="A98" s="53"/>
      <c r="B98" s="155" t="s">
        <v>427</v>
      </c>
      <c r="C98" s="71" t="s">
        <v>24</v>
      </c>
      <c r="D98" s="72" t="s">
        <v>144</v>
      </c>
      <c r="E98" s="72" t="s">
        <v>422</v>
      </c>
      <c r="F98" s="87" t="s">
        <v>164</v>
      </c>
      <c r="G98" s="79">
        <v>795</v>
      </c>
      <c r="H98" s="79">
        <v>152.23</v>
      </c>
    </row>
    <row r="99" spans="1:8" ht="15.75">
      <c r="A99" s="53" t="s">
        <v>84</v>
      </c>
      <c r="B99" s="112" t="s">
        <v>103</v>
      </c>
      <c r="C99" s="71" t="s">
        <v>24</v>
      </c>
      <c r="D99" s="87" t="s">
        <v>44</v>
      </c>
      <c r="E99" s="90"/>
      <c r="F99" s="93"/>
      <c r="G99" s="94">
        <f aca="true" t="shared" si="1" ref="G99:H101">G100</f>
        <v>2105</v>
      </c>
      <c r="H99" s="94">
        <f t="shared" si="1"/>
        <v>1531.15</v>
      </c>
    </row>
    <row r="100" spans="1:8" ht="15.75">
      <c r="A100" s="53" t="s">
        <v>85</v>
      </c>
      <c r="B100" s="112" t="s">
        <v>70</v>
      </c>
      <c r="C100" s="71" t="s">
        <v>24</v>
      </c>
      <c r="D100" s="87" t="s">
        <v>67</v>
      </c>
      <c r="E100" s="90"/>
      <c r="F100" s="93"/>
      <c r="G100" s="94">
        <f t="shared" si="1"/>
        <v>2105</v>
      </c>
      <c r="H100" s="94">
        <f t="shared" si="1"/>
        <v>1531.15</v>
      </c>
    </row>
    <row r="101" spans="1:8" ht="45" customHeight="1">
      <c r="A101" s="60" t="s">
        <v>86</v>
      </c>
      <c r="B101" s="70" t="s">
        <v>476</v>
      </c>
      <c r="C101" s="71" t="s">
        <v>24</v>
      </c>
      <c r="D101" s="87" t="s">
        <v>67</v>
      </c>
      <c r="E101" s="87" t="s">
        <v>407</v>
      </c>
      <c r="F101" s="87"/>
      <c r="G101" s="94">
        <f t="shared" si="1"/>
        <v>2105</v>
      </c>
      <c r="H101" s="94">
        <f t="shared" si="1"/>
        <v>1531.15</v>
      </c>
    </row>
    <row r="102" spans="1:8" ht="30">
      <c r="A102" s="93"/>
      <c r="B102" s="82" t="s">
        <v>163</v>
      </c>
      <c r="C102" s="71" t="s">
        <v>24</v>
      </c>
      <c r="D102" s="72" t="s">
        <v>67</v>
      </c>
      <c r="E102" s="72" t="s">
        <v>407</v>
      </c>
      <c r="F102" s="87" t="s">
        <v>164</v>
      </c>
      <c r="G102" s="79">
        <v>2105</v>
      </c>
      <c r="H102" s="79">
        <v>1531.15</v>
      </c>
    </row>
    <row r="103" spans="1:8" ht="15.75">
      <c r="A103" s="53" t="s">
        <v>82</v>
      </c>
      <c r="B103" s="112" t="s">
        <v>48</v>
      </c>
      <c r="C103" s="71" t="s">
        <v>24</v>
      </c>
      <c r="D103" s="87" t="s">
        <v>49</v>
      </c>
      <c r="E103" s="72"/>
      <c r="F103" s="87"/>
      <c r="G103" s="94">
        <f>G107+G104</f>
        <v>13332.900000000001</v>
      </c>
      <c r="H103" s="94">
        <f>H107+H104</f>
        <v>8363.29</v>
      </c>
    </row>
    <row r="104" spans="1:8" ht="15.75">
      <c r="A104" s="53" t="s">
        <v>73</v>
      </c>
      <c r="B104" s="112" t="s">
        <v>109</v>
      </c>
      <c r="C104" s="71" t="s">
        <v>24</v>
      </c>
      <c r="D104" s="87" t="s">
        <v>108</v>
      </c>
      <c r="E104" s="72"/>
      <c r="F104" s="72"/>
      <c r="G104" s="94">
        <f>G105</f>
        <v>516</v>
      </c>
      <c r="H104" s="94">
        <f>H105</f>
        <v>338</v>
      </c>
    </row>
    <row r="105" spans="1:8" ht="60">
      <c r="A105" s="60" t="s">
        <v>74</v>
      </c>
      <c r="B105" s="70" t="s">
        <v>160</v>
      </c>
      <c r="C105" s="71" t="s">
        <v>24</v>
      </c>
      <c r="D105" s="72" t="s">
        <v>108</v>
      </c>
      <c r="E105" s="87" t="s">
        <v>414</v>
      </c>
      <c r="F105" s="72"/>
      <c r="G105" s="79">
        <f>G106</f>
        <v>516</v>
      </c>
      <c r="H105" s="79">
        <f>H106</f>
        <v>338</v>
      </c>
    </row>
    <row r="106" spans="1:8" ht="30.75" customHeight="1">
      <c r="A106" s="71"/>
      <c r="B106" s="69" t="s">
        <v>166</v>
      </c>
      <c r="C106" s="71" t="s">
        <v>24</v>
      </c>
      <c r="D106" s="72" t="s">
        <v>108</v>
      </c>
      <c r="E106" s="72" t="s">
        <v>414</v>
      </c>
      <c r="F106" s="87" t="s">
        <v>151</v>
      </c>
      <c r="G106" s="79">
        <v>516</v>
      </c>
      <c r="H106" s="79">
        <v>338</v>
      </c>
    </row>
    <row r="107" spans="1:8" ht="15.75">
      <c r="A107" s="53" t="s">
        <v>87</v>
      </c>
      <c r="B107" s="89" t="s">
        <v>50</v>
      </c>
      <c r="C107" s="71" t="s">
        <v>24</v>
      </c>
      <c r="D107" s="87" t="s">
        <v>51</v>
      </c>
      <c r="E107" s="72"/>
      <c r="F107" s="87"/>
      <c r="G107" s="94">
        <f>G108</f>
        <v>12816.900000000001</v>
      </c>
      <c r="H107" s="94">
        <f>H108</f>
        <v>8025.290000000001</v>
      </c>
    </row>
    <row r="108" spans="1:8" ht="28.5">
      <c r="A108" s="53" t="s">
        <v>83</v>
      </c>
      <c r="B108" s="89" t="s">
        <v>62</v>
      </c>
      <c r="C108" s="71" t="s">
        <v>24</v>
      </c>
      <c r="D108" s="87" t="s">
        <v>51</v>
      </c>
      <c r="E108" s="61" t="s">
        <v>399</v>
      </c>
      <c r="F108" s="87"/>
      <c r="G108" s="94">
        <f>G109+G111</f>
        <v>12816.900000000001</v>
      </c>
      <c r="H108" s="94">
        <f>H109+H111</f>
        <v>8025.290000000001</v>
      </c>
    </row>
    <row r="109" spans="1:8" ht="75">
      <c r="A109" s="71" t="s">
        <v>280</v>
      </c>
      <c r="B109" s="168" t="s">
        <v>486</v>
      </c>
      <c r="C109" s="71" t="s">
        <v>24</v>
      </c>
      <c r="D109" s="72" t="s">
        <v>51</v>
      </c>
      <c r="E109" s="87" t="s">
        <v>440</v>
      </c>
      <c r="F109" s="72"/>
      <c r="G109" s="94">
        <f>G110</f>
        <v>8059.6</v>
      </c>
      <c r="H109" s="94">
        <f>H110</f>
        <v>5080.85</v>
      </c>
    </row>
    <row r="110" spans="1:8" ht="30">
      <c r="A110" s="71"/>
      <c r="B110" s="70" t="s">
        <v>166</v>
      </c>
      <c r="C110" s="71" t="s">
        <v>24</v>
      </c>
      <c r="D110" s="72" t="s">
        <v>51</v>
      </c>
      <c r="E110" s="72" t="s">
        <v>440</v>
      </c>
      <c r="F110" s="87" t="s">
        <v>151</v>
      </c>
      <c r="G110" s="79">
        <v>8059.6</v>
      </c>
      <c r="H110" s="79">
        <v>5080.85</v>
      </c>
    </row>
    <row r="111" spans="1:8" ht="75">
      <c r="A111" s="71" t="s">
        <v>444</v>
      </c>
      <c r="B111" s="70" t="s">
        <v>428</v>
      </c>
      <c r="C111" s="93" t="s">
        <v>24</v>
      </c>
      <c r="D111" s="87" t="s">
        <v>51</v>
      </c>
      <c r="E111" s="87" t="s">
        <v>439</v>
      </c>
      <c r="F111" s="72"/>
      <c r="G111" s="94">
        <f>G112</f>
        <v>4757.3</v>
      </c>
      <c r="H111" s="94">
        <f>H112</f>
        <v>2944.44</v>
      </c>
    </row>
    <row r="112" spans="1:8" ht="30">
      <c r="A112" s="71"/>
      <c r="B112" s="70" t="s">
        <v>166</v>
      </c>
      <c r="C112" s="71" t="s">
        <v>24</v>
      </c>
      <c r="D112" s="72" t="s">
        <v>51</v>
      </c>
      <c r="E112" s="72" t="s">
        <v>439</v>
      </c>
      <c r="F112" s="87" t="s">
        <v>151</v>
      </c>
      <c r="G112" s="79">
        <v>4757.3</v>
      </c>
      <c r="H112" s="79">
        <v>2944.44</v>
      </c>
    </row>
    <row r="113" spans="1:8" ht="15.75">
      <c r="A113" s="53" t="s">
        <v>93</v>
      </c>
      <c r="B113" s="89" t="s">
        <v>270</v>
      </c>
      <c r="C113" s="71" t="s">
        <v>24</v>
      </c>
      <c r="D113" s="87" t="s">
        <v>272</v>
      </c>
      <c r="E113" s="66"/>
      <c r="F113" s="66"/>
      <c r="G113" s="86">
        <f>G115</f>
        <v>100</v>
      </c>
      <c r="H113" s="86">
        <f>H115</f>
        <v>0</v>
      </c>
    </row>
    <row r="114" spans="1:8" ht="15.75">
      <c r="A114" s="53" t="s">
        <v>88</v>
      </c>
      <c r="B114" s="169" t="s">
        <v>435</v>
      </c>
      <c r="C114" s="71" t="s">
        <v>24</v>
      </c>
      <c r="D114" s="87" t="s">
        <v>271</v>
      </c>
      <c r="E114" s="66"/>
      <c r="F114" s="66"/>
      <c r="G114" s="86">
        <f>G115</f>
        <v>100</v>
      </c>
      <c r="H114" s="86">
        <f>H115</f>
        <v>0</v>
      </c>
    </row>
    <row r="115" spans="1:8" ht="60">
      <c r="A115" s="71" t="s">
        <v>89</v>
      </c>
      <c r="B115" s="114" t="s">
        <v>431</v>
      </c>
      <c r="C115" s="71" t="s">
        <v>24</v>
      </c>
      <c r="D115" s="72" t="s">
        <v>271</v>
      </c>
      <c r="E115" s="87" t="s">
        <v>423</v>
      </c>
      <c r="F115" s="87"/>
      <c r="G115" s="68">
        <f>G116</f>
        <v>100</v>
      </c>
      <c r="H115" s="68">
        <f>H116</f>
        <v>0</v>
      </c>
    </row>
    <row r="116" spans="1:8" ht="45">
      <c r="A116" s="158"/>
      <c r="B116" s="155" t="s">
        <v>427</v>
      </c>
      <c r="C116" s="102" t="s">
        <v>24</v>
      </c>
      <c r="D116" s="72" t="s">
        <v>271</v>
      </c>
      <c r="E116" s="72" t="s">
        <v>423</v>
      </c>
      <c r="F116" s="87" t="s">
        <v>164</v>
      </c>
      <c r="G116" s="68">
        <v>100</v>
      </c>
      <c r="H116" s="68">
        <v>0</v>
      </c>
    </row>
    <row r="117" spans="1:8" ht="15.75">
      <c r="A117" s="53" t="s">
        <v>118</v>
      </c>
      <c r="B117" s="89" t="s">
        <v>99</v>
      </c>
      <c r="C117" s="71" t="s">
        <v>24</v>
      </c>
      <c r="D117" s="87" t="s">
        <v>100</v>
      </c>
      <c r="E117" s="72"/>
      <c r="F117" s="87"/>
      <c r="G117" s="94">
        <f aca="true" t="shared" si="2" ref="G117:H119">G118</f>
        <v>700</v>
      </c>
      <c r="H117" s="94">
        <f t="shared" si="2"/>
        <v>396.8</v>
      </c>
    </row>
    <row r="118" spans="1:8" ht="15.75">
      <c r="A118" s="53" t="s">
        <v>153</v>
      </c>
      <c r="B118" s="112" t="s">
        <v>45</v>
      </c>
      <c r="C118" s="71" t="s">
        <v>24</v>
      </c>
      <c r="D118" s="87" t="s">
        <v>98</v>
      </c>
      <c r="E118" s="170"/>
      <c r="F118" s="72"/>
      <c r="G118" s="94">
        <f t="shared" si="2"/>
        <v>700</v>
      </c>
      <c r="H118" s="94">
        <f t="shared" si="2"/>
        <v>396.8</v>
      </c>
    </row>
    <row r="119" spans="1:8" ht="75">
      <c r="A119" s="60" t="s">
        <v>265</v>
      </c>
      <c r="B119" s="70" t="s">
        <v>433</v>
      </c>
      <c r="C119" s="71" t="s">
        <v>24</v>
      </c>
      <c r="D119" s="72" t="s">
        <v>98</v>
      </c>
      <c r="E119" s="87" t="s">
        <v>415</v>
      </c>
      <c r="F119" s="87"/>
      <c r="G119" s="94">
        <f t="shared" si="2"/>
        <v>700</v>
      </c>
      <c r="H119" s="94">
        <f t="shared" si="2"/>
        <v>396.8</v>
      </c>
    </row>
    <row r="120" spans="1:8" ht="45">
      <c r="A120" s="93"/>
      <c r="B120" s="155" t="s">
        <v>427</v>
      </c>
      <c r="C120" s="71" t="s">
        <v>24</v>
      </c>
      <c r="D120" s="72" t="s">
        <v>98</v>
      </c>
      <c r="E120" s="72" t="s">
        <v>415</v>
      </c>
      <c r="F120" s="87" t="s">
        <v>164</v>
      </c>
      <c r="G120" s="79">
        <v>700</v>
      </c>
      <c r="H120" s="79">
        <v>396.8</v>
      </c>
    </row>
    <row r="121" spans="1:8" ht="42.75">
      <c r="A121" s="47" t="s">
        <v>71</v>
      </c>
      <c r="B121" s="171" t="s">
        <v>154</v>
      </c>
      <c r="C121" s="71" t="s">
        <v>147</v>
      </c>
      <c r="D121" s="66"/>
      <c r="E121" s="66"/>
      <c r="F121" s="66"/>
      <c r="G121" s="86">
        <f aca="true" t="shared" si="3" ref="G121:H124">G122</f>
        <v>895.8</v>
      </c>
      <c r="H121" s="86">
        <f t="shared" si="3"/>
        <v>576.3</v>
      </c>
    </row>
    <row r="122" spans="1:8" ht="15.75">
      <c r="A122" s="172">
        <v>12</v>
      </c>
      <c r="B122" s="173" t="s">
        <v>6</v>
      </c>
      <c r="C122" s="71" t="s">
        <v>147</v>
      </c>
      <c r="D122" s="61" t="s">
        <v>8</v>
      </c>
      <c r="E122" s="66"/>
      <c r="F122" s="66"/>
      <c r="G122" s="86">
        <f t="shared" si="3"/>
        <v>895.8</v>
      </c>
      <c r="H122" s="86">
        <f t="shared" si="3"/>
        <v>576.3</v>
      </c>
    </row>
    <row r="123" spans="1:8" ht="28.5">
      <c r="A123" s="60" t="s">
        <v>101</v>
      </c>
      <c r="B123" s="96" t="s">
        <v>148</v>
      </c>
      <c r="C123" s="71" t="s">
        <v>147</v>
      </c>
      <c r="D123" s="61" t="s">
        <v>149</v>
      </c>
      <c r="E123" s="66"/>
      <c r="F123" s="66"/>
      <c r="G123" s="86">
        <f t="shared" si="3"/>
        <v>895.8</v>
      </c>
      <c r="H123" s="86">
        <f t="shared" si="3"/>
        <v>576.3</v>
      </c>
    </row>
    <row r="124" spans="1:8" ht="15.75">
      <c r="A124" s="71" t="s">
        <v>102</v>
      </c>
      <c r="B124" s="70" t="s">
        <v>269</v>
      </c>
      <c r="C124" s="71" t="s">
        <v>147</v>
      </c>
      <c r="D124" s="72" t="s">
        <v>149</v>
      </c>
      <c r="E124" s="87" t="s">
        <v>413</v>
      </c>
      <c r="F124" s="72"/>
      <c r="G124" s="68">
        <f t="shared" si="3"/>
        <v>895.8</v>
      </c>
      <c r="H124" s="68">
        <f t="shared" si="3"/>
        <v>576.3</v>
      </c>
    </row>
    <row r="125" spans="1:8" ht="90">
      <c r="A125" s="71"/>
      <c r="B125" s="70" t="s">
        <v>162</v>
      </c>
      <c r="C125" s="71" t="s">
        <v>147</v>
      </c>
      <c r="D125" s="72" t="s">
        <v>149</v>
      </c>
      <c r="E125" s="72" t="s">
        <v>413</v>
      </c>
      <c r="F125" s="87" t="s">
        <v>161</v>
      </c>
      <c r="G125" s="68">
        <v>895.8</v>
      </c>
      <c r="H125" s="68">
        <v>576.3</v>
      </c>
    </row>
    <row r="126" spans="1:8" ht="25.5" customHeight="1">
      <c r="A126" s="159"/>
      <c r="B126" s="93" t="s">
        <v>0</v>
      </c>
      <c r="C126" s="71"/>
      <c r="D126" s="72"/>
      <c r="E126" s="170"/>
      <c r="F126" s="182"/>
      <c r="G126" s="94">
        <f>G19+G30+G121</f>
        <v>64002.6</v>
      </c>
      <c r="H126" s="94">
        <f>H19+H30+H121</f>
        <v>36804.920000000006</v>
      </c>
    </row>
    <row r="127" spans="1:8" ht="15.75">
      <c r="A127" s="121"/>
      <c r="B127" s="122"/>
      <c r="C127" s="122"/>
      <c r="D127" s="123"/>
      <c r="E127" s="124"/>
      <c r="F127" s="123"/>
      <c r="G127" s="125"/>
      <c r="H127" s="125"/>
    </row>
  </sheetData>
  <mergeCells count="4">
    <mergeCell ref="A12:I12"/>
    <mergeCell ref="A13:I13"/>
    <mergeCell ref="A14:I14"/>
    <mergeCell ref="A15:I15"/>
  </mergeCells>
  <printOptions/>
  <pageMargins left="0.7874015748031497" right="0.3937007874015748" top="0.3937007874015748" bottom="0.3937007874015748" header="0.31496062992125984" footer="0.1968503937007874"/>
  <pageSetup fitToHeight="10" fitToWidth="1" horizontalDpi="600" verticalDpi="600" orientation="portrait" paperSize="9" scale="81" r:id="rId1"/>
  <rowBreaks count="5" manualBreakCount="5">
    <brk id="31" max="255" man="1"/>
    <brk id="49" max="7" man="1"/>
    <brk id="68" max="7" man="1"/>
    <brk id="89" max="255" man="1"/>
    <brk id="1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4"/>
  <sheetViews>
    <sheetView tabSelected="1" view="pageBreakPreview" zoomScaleSheetLayoutView="100" workbookViewId="0" topLeftCell="A19">
      <selection activeCell="I297" sqref="I297"/>
    </sheetView>
  </sheetViews>
  <sheetFormatPr defaultColWidth="8.796875" defaultRowHeight="15"/>
  <cols>
    <col min="1" max="1" width="4.796875" style="126" customWidth="1"/>
    <col min="2" max="2" width="50.796875" style="126" customWidth="1"/>
    <col min="3" max="3" width="9" style="126" hidden="1" customWidth="1"/>
    <col min="4" max="4" width="8.796875" style="127" customWidth="1"/>
    <col min="5" max="5" width="9.296875" style="128" hidden="1" customWidth="1"/>
    <col min="6" max="6" width="7.296875" style="128" hidden="1" customWidth="1"/>
    <col min="7" max="7" width="5.8984375" style="128" hidden="1" customWidth="1"/>
    <col min="8" max="9" width="10.296875" style="129" customWidth="1"/>
    <col min="10" max="16384" width="8.8984375" style="26" customWidth="1"/>
  </cols>
  <sheetData>
    <row r="1" spans="1:9" s="19" customFormat="1" ht="15" customHeight="1">
      <c r="A1" s="42"/>
      <c r="B1" s="43"/>
      <c r="C1" s="45"/>
      <c r="D1" s="180" t="s">
        <v>499</v>
      </c>
      <c r="E1" s="45"/>
      <c r="F1" s="46"/>
      <c r="G1" s="44"/>
      <c r="H1" s="44"/>
      <c r="I1" s="44"/>
    </row>
    <row r="2" spans="1:9" s="19" customFormat="1" ht="15" customHeight="1">
      <c r="A2" s="42"/>
      <c r="B2" s="43"/>
      <c r="C2" s="45"/>
      <c r="D2" s="180" t="s">
        <v>478</v>
      </c>
      <c r="E2" s="45"/>
      <c r="F2" s="46"/>
      <c r="G2" s="44"/>
      <c r="H2" s="44"/>
      <c r="I2" s="44"/>
    </row>
    <row r="3" spans="1:9" s="19" customFormat="1" ht="15" customHeight="1">
      <c r="A3" s="42"/>
      <c r="B3" s="43"/>
      <c r="C3" s="45"/>
      <c r="D3" s="180" t="s">
        <v>479</v>
      </c>
      <c r="E3" s="45"/>
      <c r="F3" s="46"/>
      <c r="G3" s="44"/>
      <c r="H3" s="44"/>
      <c r="I3" s="44"/>
    </row>
    <row r="4" spans="1:9" s="19" customFormat="1" ht="15" customHeight="1">
      <c r="A4" s="42"/>
      <c r="B4" s="43"/>
      <c r="C4" s="45"/>
      <c r="D4" s="180" t="s">
        <v>171</v>
      </c>
      <c r="E4" s="45"/>
      <c r="F4" s="46"/>
      <c r="G4" s="44"/>
      <c r="H4" s="44"/>
      <c r="I4" s="44"/>
    </row>
    <row r="5" spans="1:9" s="19" customFormat="1" ht="15" customHeight="1">
      <c r="A5" s="42"/>
      <c r="B5" s="43"/>
      <c r="C5" s="45"/>
      <c r="D5" s="180" t="s">
        <v>110</v>
      </c>
      <c r="E5" s="45"/>
      <c r="F5" s="46"/>
      <c r="G5" s="44"/>
      <c r="H5" s="44"/>
      <c r="I5" s="44"/>
    </row>
    <row r="6" spans="1:9" s="19" customFormat="1" ht="15" customHeight="1">
      <c r="A6" s="42"/>
      <c r="B6" s="43"/>
      <c r="C6" s="45"/>
      <c r="D6" s="180" t="s">
        <v>504</v>
      </c>
      <c r="E6" s="45"/>
      <c r="F6" s="46"/>
      <c r="G6" s="44"/>
      <c r="H6" s="44"/>
      <c r="I6" s="44"/>
    </row>
    <row r="7" spans="1:9" s="19" customFormat="1" ht="15" customHeight="1">
      <c r="A7" s="42"/>
      <c r="B7" s="43"/>
      <c r="C7" s="45"/>
      <c r="D7" s="180"/>
      <c r="E7" s="45"/>
      <c r="F7" s="46"/>
      <c r="G7" s="44"/>
      <c r="H7" s="44"/>
      <c r="I7" s="44"/>
    </row>
    <row r="8" spans="1:9" s="19" customFormat="1" ht="15" customHeight="1">
      <c r="A8" s="42"/>
      <c r="B8" s="43"/>
      <c r="C8" s="45"/>
      <c r="D8" s="180" t="s">
        <v>480</v>
      </c>
      <c r="E8" s="45"/>
      <c r="F8" s="46"/>
      <c r="G8" s="44"/>
      <c r="H8" s="44"/>
      <c r="I8" s="44"/>
    </row>
    <row r="9" spans="1:9" s="19" customFormat="1" ht="15" customHeight="1">
      <c r="A9" s="42"/>
      <c r="B9" s="43"/>
      <c r="C9" s="45"/>
      <c r="D9" s="180" t="s">
        <v>481</v>
      </c>
      <c r="E9" s="45"/>
      <c r="F9" s="46"/>
      <c r="G9" s="44"/>
      <c r="H9" s="44"/>
      <c r="I9" s="44"/>
    </row>
    <row r="10" spans="1:9" s="19" customFormat="1" ht="15" customHeight="1">
      <c r="A10" s="42"/>
      <c r="B10" s="43"/>
      <c r="C10" s="45"/>
      <c r="D10" s="45"/>
      <c r="E10" s="45"/>
      <c r="F10" s="46"/>
      <c r="G10" s="44"/>
      <c r="H10" s="44"/>
      <c r="I10" s="44"/>
    </row>
    <row r="11" spans="1:9" s="19" customFormat="1" ht="15" customHeight="1">
      <c r="A11" s="42"/>
      <c r="B11" s="43"/>
      <c r="C11" s="45"/>
      <c r="D11" s="45"/>
      <c r="E11" s="45"/>
      <c r="F11" s="46"/>
      <c r="G11" s="44"/>
      <c r="H11" s="44"/>
      <c r="I11" s="44"/>
    </row>
    <row r="12" spans="1:9" ht="18.75">
      <c r="A12" s="185" t="s">
        <v>467</v>
      </c>
      <c r="B12" s="185"/>
      <c r="C12" s="185"/>
      <c r="D12" s="185"/>
      <c r="E12" s="185"/>
      <c r="F12" s="185"/>
      <c r="G12" s="185"/>
      <c r="H12" s="185"/>
      <c r="I12" s="185"/>
    </row>
    <row r="13" spans="1:9" ht="18.75">
      <c r="A13" s="185" t="s">
        <v>450</v>
      </c>
      <c r="B13" s="185"/>
      <c r="C13" s="185"/>
      <c r="D13" s="185"/>
      <c r="E13" s="185"/>
      <c r="F13" s="185"/>
      <c r="G13" s="185"/>
      <c r="H13" s="185"/>
      <c r="I13" s="185"/>
    </row>
    <row r="14" spans="1:9" ht="18.75">
      <c r="A14" s="185" t="s">
        <v>468</v>
      </c>
      <c r="B14" s="185"/>
      <c r="C14" s="185"/>
      <c r="D14" s="185"/>
      <c r="E14" s="185"/>
      <c r="F14" s="185"/>
      <c r="G14" s="185"/>
      <c r="H14" s="185"/>
      <c r="I14" s="185"/>
    </row>
    <row r="15" spans="1:9" ht="18.75">
      <c r="A15" s="185" t="s">
        <v>503</v>
      </c>
      <c r="B15" s="185"/>
      <c r="C15" s="185"/>
      <c r="D15" s="185"/>
      <c r="E15" s="185"/>
      <c r="F15" s="185"/>
      <c r="G15" s="185"/>
      <c r="H15" s="185"/>
      <c r="I15" s="185"/>
    </row>
    <row r="16" spans="1:9" ht="15" customHeight="1">
      <c r="A16" s="186"/>
      <c r="B16" s="186"/>
      <c r="C16" s="186"/>
      <c r="D16" s="186"/>
      <c r="E16" s="186"/>
      <c r="F16" s="186"/>
      <c r="G16" s="186"/>
      <c r="H16" s="186"/>
      <c r="I16" s="186"/>
    </row>
    <row r="17" spans="1:9" s="29" customFormat="1" ht="60">
      <c r="A17" s="47" t="s">
        <v>469</v>
      </c>
      <c r="B17" s="48" t="s">
        <v>1</v>
      </c>
      <c r="C17" s="49" t="s">
        <v>470</v>
      </c>
      <c r="D17" s="50" t="s">
        <v>471</v>
      </c>
      <c r="E17" s="51" t="s">
        <v>2</v>
      </c>
      <c r="F17" s="51" t="s">
        <v>281</v>
      </c>
      <c r="G17" s="51" t="s">
        <v>282</v>
      </c>
      <c r="H17" s="52" t="s">
        <v>472</v>
      </c>
      <c r="I17" s="52" t="s">
        <v>473</v>
      </c>
    </row>
    <row r="18" spans="1:9" ht="15.75" hidden="1">
      <c r="A18" s="53" t="s">
        <v>3</v>
      </c>
      <c r="B18" s="54" t="s">
        <v>4</v>
      </c>
      <c r="C18" s="54" t="s">
        <v>7</v>
      </c>
      <c r="D18" s="54"/>
      <c r="E18" s="53"/>
      <c r="F18" s="53"/>
      <c r="G18" s="53"/>
      <c r="H18" s="55">
        <f>H20</f>
        <v>21905.9</v>
      </c>
      <c r="I18" s="55">
        <f>I20</f>
        <v>12410.809999999998</v>
      </c>
    </row>
    <row r="19" spans="1:9" s="32" customFormat="1" ht="11.25">
      <c r="A19" s="31" t="s">
        <v>5</v>
      </c>
      <c r="B19" s="56" t="s">
        <v>23</v>
      </c>
      <c r="C19" s="56"/>
      <c r="D19" s="56" t="s">
        <v>32</v>
      </c>
      <c r="E19" s="31"/>
      <c r="F19" s="31"/>
      <c r="G19" s="31"/>
      <c r="H19" s="57">
        <v>4</v>
      </c>
      <c r="I19" s="57">
        <v>5</v>
      </c>
    </row>
    <row r="20" spans="1:9" ht="15.75">
      <c r="A20" s="58" t="s">
        <v>5</v>
      </c>
      <c r="B20" s="59" t="s">
        <v>6</v>
      </c>
      <c r="C20" s="60" t="s">
        <v>7</v>
      </c>
      <c r="D20" s="61" t="s">
        <v>8</v>
      </c>
      <c r="E20" s="62"/>
      <c r="F20" s="53"/>
      <c r="G20" s="53"/>
      <c r="H20" s="63">
        <f>H21+H29+H71+H122+H123</f>
        <v>21905.9</v>
      </c>
      <c r="I20" s="63">
        <f>I21+I29+I71+I122+I123</f>
        <v>12410.809999999998</v>
      </c>
    </row>
    <row r="21" spans="1:9" ht="30">
      <c r="A21" s="64" t="s">
        <v>9</v>
      </c>
      <c r="B21" s="65" t="s">
        <v>53</v>
      </c>
      <c r="C21" s="60" t="s">
        <v>7</v>
      </c>
      <c r="D21" s="66" t="s">
        <v>10</v>
      </c>
      <c r="E21" s="67"/>
      <c r="F21" s="66"/>
      <c r="G21" s="66"/>
      <c r="H21" s="68">
        <v>1204</v>
      </c>
      <c r="I21" s="68">
        <f>'Расходы ведомствен.стр-ра'!H20</f>
        <v>696.31</v>
      </c>
    </row>
    <row r="22" spans="1:9" ht="15.75" hidden="1">
      <c r="A22" s="64" t="s">
        <v>11</v>
      </c>
      <c r="B22" s="69" t="s">
        <v>12</v>
      </c>
      <c r="C22" s="60" t="s">
        <v>7</v>
      </c>
      <c r="D22" s="66" t="s">
        <v>10</v>
      </c>
      <c r="E22" s="66" t="s">
        <v>13</v>
      </c>
      <c r="F22" s="66"/>
      <c r="G22" s="66"/>
      <c r="H22" s="68">
        <f>H25</f>
        <v>1156.6</v>
      </c>
      <c r="I22" s="68">
        <f>I25</f>
        <v>1153.66</v>
      </c>
    </row>
    <row r="23" spans="1:9" ht="60" hidden="1">
      <c r="A23" s="64"/>
      <c r="B23" s="70" t="s">
        <v>162</v>
      </c>
      <c r="C23" s="71" t="s">
        <v>7</v>
      </c>
      <c r="D23" s="72" t="s">
        <v>10</v>
      </c>
      <c r="E23" s="72" t="s">
        <v>13</v>
      </c>
      <c r="F23" s="66" t="s">
        <v>161</v>
      </c>
      <c r="G23" s="66"/>
      <c r="H23" s="68">
        <f aca="true" t="shared" si="0" ref="H23:I25">H24</f>
        <v>1156.6</v>
      </c>
      <c r="I23" s="68">
        <f t="shared" si="0"/>
        <v>1153.66</v>
      </c>
    </row>
    <row r="24" spans="1:9" ht="28.5" customHeight="1" hidden="1">
      <c r="A24" s="64"/>
      <c r="B24" s="70" t="s">
        <v>283</v>
      </c>
      <c r="C24" s="71" t="s">
        <v>7</v>
      </c>
      <c r="D24" s="72" t="s">
        <v>10</v>
      </c>
      <c r="E24" s="72" t="s">
        <v>13</v>
      </c>
      <c r="F24" s="66" t="s">
        <v>284</v>
      </c>
      <c r="G24" s="66"/>
      <c r="H24" s="68">
        <f t="shared" si="0"/>
        <v>1156.6</v>
      </c>
      <c r="I24" s="68">
        <f t="shared" si="0"/>
        <v>1153.66</v>
      </c>
    </row>
    <row r="25" spans="1:9" ht="30" hidden="1">
      <c r="A25" s="64"/>
      <c r="B25" s="73" t="s">
        <v>285</v>
      </c>
      <c r="C25" s="71" t="s">
        <v>7</v>
      </c>
      <c r="D25" s="72" t="s">
        <v>10</v>
      </c>
      <c r="E25" s="72" t="s">
        <v>13</v>
      </c>
      <c r="F25" s="72" t="s">
        <v>286</v>
      </c>
      <c r="G25" s="74"/>
      <c r="H25" s="68">
        <f t="shared" si="0"/>
        <v>1156.6</v>
      </c>
      <c r="I25" s="68">
        <f t="shared" si="0"/>
        <v>1153.66</v>
      </c>
    </row>
    <row r="26" spans="1:9" ht="30" hidden="1">
      <c r="A26" s="64"/>
      <c r="B26" s="69" t="s">
        <v>287</v>
      </c>
      <c r="C26" s="60" t="s">
        <v>7</v>
      </c>
      <c r="D26" s="72" t="s">
        <v>10</v>
      </c>
      <c r="E26" s="72" t="s">
        <v>13</v>
      </c>
      <c r="F26" s="72" t="s">
        <v>286</v>
      </c>
      <c r="G26" s="66" t="s">
        <v>288</v>
      </c>
      <c r="H26" s="68">
        <f>H27+H28</f>
        <v>1156.6</v>
      </c>
      <c r="I26" s="68">
        <f>I27+I28</f>
        <v>1153.66</v>
      </c>
    </row>
    <row r="27" spans="1:9" ht="15.75" hidden="1">
      <c r="A27" s="64"/>
      <c r="B27" s="75" t="s">
        <v>289</v>
      </c>
      <c r="C27" s="60" t="s">
        <v>7</v>
      </c>
      <c r="D27" s="72" t="s">
        <v>10</v>
      </c>
      <c r="E27" s="72" t="s">
        <v>13</v>
      </c>
      <c r="F27" s="72" t="s">
        <v>286</v>
      </c>
      <c r="G27" s="66" t="s">
        <v>290</v>
      </c>
      <c r="H27" s="68">
        <v>888.3</v>
      </c>
      <c r="I27" s="68">
        <v>888.19</v>
      </c>
    </row>
    <row r="28" spans="1:9" ht="15.75" hidden="1">
      <c r="A28" s="64"/>
      <c r="B28" s="75" t="s">
        <v>291</v>
      </c>
      <c r="C28" s="60" t="s">
        <v>7</v>
      </c>
      <c r="D28" s="72" t="s">
        <v>10</v>
      </c>
      <c r="E28" s="72" t="s">
        <v>13</v>
      </c>
      <c r="F28" s="72" t="s">
        <v>286</v>
      </c>
      <c r="G28" s="66" t="s">
        <v>292</v>
      </c>
      <c r="H28" s="68">
        <v>268.3</v>
      </c>
      <c r="I28" s="68">
        <v>265.47</v>
      </c>
    </row>
    <row r="29" spans="1:9" ht="45">
      <c r="A29" s="76" t="s">
        <v>14</v>
      </c>
      <c r="B29" s="77" t="s">
        <v>54</v>
      </c>
      <c r="C29" s="71" t="s">
        <v>7</v>
      </c>
      <c r="D29" s="72" t="s">
        <v>15</v>
      </c>
      <c r="E29" s="72"/>
      <c r="F29" s="72"/>
      <c r="G29" s="66"/>
      <c r="H29" s="68">
        <v>5664.4</v>
      </c>
      <c r="I29" s="68">
        <f>'Расходы ведомствен.стр-ра'!H23</f>
        <v>3149.01</v>
      </c>
    </row>
    <row r="30" spans="1:9" ht="45" hidden="1">
      <c r="A30" s="64" t="s">
        <v>16</v>
      </c>
      <c r="B30" s="69" t="s">
        <v>17</v>
      </c>
      <c r="C30" s="60" t="s">
        <v>7</v>
      </c>
      <c r="D30" s="66" t="s">
        <v>15</v>
      </c>
      <c r="E30" s="66" t="s">
        <v>18</v>
      </c>
      <c r="F30" s="66"/>
      <c r="G30" s="66"/>
      <c r="H30" s="68">
        <f>H32+H38+H44</f>
        <v>2396</v>
      </c>
      <c r="I30" s="68">
        <f>I32+I38+I44</f>
        <v>2385.74</v>
      </c>
    </row>
    <row r="31" spans="1:9" ht="60" hidden="1">
      <c r="A31" s="64"/>
      <c r="B31" s="70" t="s">
        <v>162</v>
      </c>
      <c r="C31" s="71" t="s">
        <v>7</v>
      </c>
      <c r="D31" s="72" t="s">
        <v>15</v>
      </c>
      <c r="E31" s="72" t="s">
        <v>18</v>
      </c>
      <c r="F31" s="66" t="s">
        <v>161</v>
      </c>
      <c r="G31" s="66"/>
      <c r="H31" s="68">
        <f aca="true" t="shared" si="1" ref="H31:I33">H32</f>
        <v>1606.3</v>
      </c>
      <c r="I31" s="68">
        <f t="shared" si="1"/>
        <v>1605.03</v>
      </c>
    </row>
    <row r="32" spans="1:9" ht="28.5" customHeight="1" hidden="1">
      <c r="A32" s="64"/>
      <c r="B32" s="70" t="s">
        <v>283</v>
      </c>
      <c r="C32" s="71" t="s">
        <v>7</v>
      </c>
      <c r="D32" s="72" t="s">
        <v>15</v>
      </c>
      <c r="E32" s="72" t="s">
        <v>18</v>
      </c>
      <c r="F32" s="72" t="s">
        <v>284</v>
      </c>
      <c r="G32" s="66"/>
      <c r="H32" s="68">
        <f t="shared" si="1"/>
        <v>1606.3</v>
      </c>
      <c r="I32" s="68">
        <f t="shared" si="1"/>
        <v>1605.03</v>
      </c>
    </row>
    <row r="33" spans="1:9" ht="30" hidden="1">
      <c r="A33" s="64"/>
      <c r="B33" s="78" t="s">
        <v>285</v>
      </c>
      <c r="C33" s="71" t="s">
        <v>7</v>
      </c>
      <c r="D33" s="72" t="s">
        <v>15</v>
      </c>
      <c r="E33" s="72" t="s">
        <v>18</v>
      </c>
      <c r="F33" s="72" t="s">
        <v>286</v>
      </c>
      <c r="G33" s="66"/>
      <c r="H33" s="68">
        <f t="shared" si="1"/>
        <v>1606.3</v>
      </c>
      <c r="I33" s="68">
        <f t="shared" si="1"/>
        <v>1605.03</v>
      </c>
    </row>
    <row r="34" spans="1:9" ht="30" hidden="1">
      <c r="A34" s="64"/>
      <c r="B34" s="69" t="s">
        <v>293</v>
      </c>
      <c r="C34" s="60" t="s">
        <v>7</v>
      </c>
      <c r="D34" s="66" t="s">
        <v>15</v>
      </c>
      <c r="E34" s="66" t="s">
        <v>18</v>
      </c>
      <c r="F34" s="72" t="s">
        <v>286</v>
      </c>
      <c r="G34" s="66" t="s">
        <v>288</v>
      </c>
      <c r="H34" s="68">
        <f>H35+H36</f>
        <v>1606.3</v>
      </c>
      <c r="I34" s="68">
        <f>I35+I36</f>
        <v>1605.03</v>
      </c>
    </row>
    <row r="35" spans="1:9" ht="15.75" hidden="1">
      <c r="A35" s="64"/>
      <c r="B35" s="75" t="s">
        <v>289</v>
      </c>
      <c r="C35" s="60" t="s">
        <v>7</v>
      </c>
      <c r="D35" s="66" t="s">
        <v>15</v>
      </c>
      <c r="E35" s="66" t="s">
        <v>18</v>
      </c>
      <c r="F35" s="72" t="s">
        <v>286</v>
      </c>
      <c r="G35" s="66" t="s">
        <v>290</v>
      </c>
      <c r="H35" s="68">
        <v>1243.6</v>
      </c>
      <c r="I35" s="68">
        <v>1242.94</v>
      </c>
    </row>
    <row r="36" spans="1:9" ht="15.75" hidden="1">
      <c r="A36" s="64"/>
      <c r="B36" s="75" t="s">
        <v>291</v>
      </c>
      <c r="C36" s="60" t="s">
        <v>7</v>
      </c>
      <c r="D36" s="66" t="s">
        <v>15</v>
      </c>
      <c r="E36" s="66" t="s">
        <v>18</v>
      </c>
      <c r="F36" s="72" t="s">
        <v>286</v>
      </c>
      <c r="G36" s="66" t="s">
        <v>292</v>
      </c>
      <c r="H36" s="68">
        <v>362.7</v>
      </c>
      <c r="I36" s="68">
        <v>362.09</v>
      </c>
    </row>
    <row r="37" spans="1:9" ht="15.75" hidden="1">
      <c r="A37" s="64"/>
      <c r="B37" s="69" t="s">
        <v>168</v>
      </c>
      <c r="C37" s="71" t="s">
        <v>7</v>
      </c>
      <c r="D37" s="72" t="s">
        <v>15</v>
      </c>
      <c r="E37" s="72" t="s">
        <v>18</v>
      </c>
      <c r="F37" s="72" t="s">
        <v>167</v>
      </c>
      <c r="G37" s="66"/>
      <c r="H37" s="68">
        <f>H38</f>
        <v>6</v>
      </c>
      <c r="I37" s="79">
        <f>I38</f>
        <v>3.89</v>
      </c>
    </row>
    <row r="38" spans="1:9" ht="15.75" hidden="1">
      <c r="A38" s="64"/>
      <c r="B38" s="80" t="s">
        <v>294</v>
      </c>
      <c r="C38" s="71" t="s">
        <v>7</v>
      </c>
      <c r="D38" s="72" t="s">
        <v>15</v>
      </c>
      <c r="E38" s="72" t="s">
        <v>18</v>
      </c>
      <c r="F38" s="72" t="s">
        <v>295</v>
      </c>
      <c r="G38" s="66"/>
      <c r="H38" s="68">
        <f>H39+H41</f>
        <v>6</v>
      </c>
      <c r="I38" s="79">
        <f>I39+I41</f>
        <v>3.89</v>
      </c>
    </row>
    <row r="39" spans="1:9" ht="15.75" hidden="1">
      <c r="A39" s="64"/>
      <c r="B39" s="78" t="s">
        <v>296</v>
      </c>
      <c r="C39" s="71" t="s">
        <v>7</v>
      </c>
      <c r="D39" s="72" t="s">
        <v>15</v>
      </c>
      <c r="E39" s="72" t="s">
        <v>18</v>
      </c>
      <c r="F39" s="72" t="s">
        <v>297</v>
      </c>
      <c r="G39" s="66"/>
      <c r="H39" s="68">
        <f>H40</f>
        <v>0</v>
      </c>
      <c r="I39" s="79">
        <f>I40</f>
        <v>0</v>
      </c>
    </row>
    <row r="40" spans="1:9" ht="15.75" hidden="1">
      <c r="A40" s="64"/>
      <c r="B40" s="75" t="s">
        <v>298</v>
      </c>
      <c r="C40" s="60" t="s">
        <v>7</v>
      </c>
      <c r="D40" s="66" t="s">
        <v>15</v>
      </c>
      <c r="E40" s="66" t="s">
        <v>18</v>
      </c>
      <c r="F40" s="66" t="s">
        <v>297</v>
      </c>
      <c r="G40" s="66" t="s">
        <v>299</v>
      </c>
      <c r="H40" s="68">
        <v>0</v>
      </c>
      <c r="I40" s="79">
        <v>0</v>
      </c>
    </row>
    <row r="41" spans="1:9" ht="15.75" hidden="1">
      <c r="A41" s="64"/>
      <c r="B41" s="81" t="s">
        <v>300</v>
      </c>
      <c r="C41" s="71" t="s">
        <v>7</v>
      </c>
      <c r="D41" s="72" t="s">
        <v>15</v>
      </c>
      <c r="E41" s="72" t="s">
        <v>18</v>
      </c>
      <c r="F41" s="72" t="s">
        <v>301</v>
      </c>
      <c r="G41" s="66"/>
      <c r="H41" s="68">
        <f>H42</f>
        <v>6</v>
      </c>
      <c r="I41" s="79">
        <f>I42</f>
        <v>3.89</v>
      </c>
    </row>
    <row r="42" spans="1:9" ht="15.75" hidden="1">
      <c r="A42" s="64"/>
      <c r="B42" s="75" t="s">
        <v>298</v>
      </c>
      <c r="C42" s="60" t="s">
        <v>7</v>
      </c>
      <c r="D42" s="66" t="s">
        <v>15</v>
      </c>
      <c r="E42" s="66" t="s">
        <v>18</v>
      </c>
      <c r="F42" s="66" t="s">
        <v>301</v>
      </c>
      <c r="G42" s="66" t="s">
        <v>299</v>
      </c>
      <c r="H42" s="68">
        <v>6</v>
      </c>
      <c r="I42" s="79">
        <v>3.89</v>
      </c>
    </row>
    <row r="43" spans="1:9" ht="30" hidden="1">
      <c r="A43" s="64"/>
      <c r="B43" s="82" t="s">
        <v>163</v>
      </c>
      <c r="C43" s="71" t="s">
        <v>7</v>
      </c>
      <c r="D43" s="72" t="s">
        <v>15</v>
      </c>
      <c r="E43" s="72" t="s">
        <v>18</v>
      </c>
      <c r="F43" s="66" t="s">
        <v>164</v>
      </c>
      <c r="G43" s="66"/>
      <c r="H43" s="68">
        <f>H44</f>
        <v>783.6999999999999</v>
      </c>
      <c r="I43" s="68">
        <f>I44</f>
        <v>776.8199999999999</v>
      </c>
    </row>
    <row r="44" spans="1:9" ht="30" hidden="1">
      <c r="A44" s="64"/>
      <c r="B44" s="83" t="s">
        <v>150</v>
      </c>
      <c r="C44" s="71" t="s">
        <v>7</v>
      </c>
      <c r="D44" s="72" t="s">
        <v>15</v>
      </c>
      <c r="E44" s="72" t="s">
        <v>18</v>
      </c>
      <c r="F44" s="72" t="s">
        <v>134</v>
      </c>
      <c r="G44" s="66"/>
      <c r="H44" s="68">
        <f>H45+H53</f>
        <v>783.6999999999999</v>
      </c>
      <c r="I44" s="68">
        <f>I45+I53</f>
        <v>776.8199999999999</v>
      </c>
    </row>
    <row r="45" spans="1:9" ht="30" hidden="1">
      <c r="A45" s="64"/>
      <c r="B45" s="81" t="s">
        <v>302</v>
      </c>
      <c r="C45" s="71" t="s">
        <v>7</v>
      </c>
      <c r="D45" s="72" t="s">
        <v>15</v>
      </c>
      <c r="E45" s="72" t="s">
        <v>18</v>
      </c>
      <c r="F45" s="72" t="s">
        <v>303</v>
      </c>
      <c r="G45" s="66"/>
      <c r="H45" s="68">
        <f>H46+H50</f>
        <v>73.9</v>
      </c>
      <c r="I45" s="68">
        <f>I46+I50</f>
        <v>71.41</v>
      </c>
    </row>
    <row r="46" spans="1:9" ht="15.75" hidden="1">
      <c r="A46" s="64"/>
      <c r="B46" s="70" t="s">
        <v>304</v>
      </c>
      <c r="C46" s="60" t="s">
        <v>7</v>
      </c>
      <c r="D46" s="66" t="s">
        <v>15</v>
      </c>
      <c r="E46" s="66" t="s">
        <v>18</v>
      </c>
      <c r="F46" s="66" t="s">
        <v>303</v>
      </c>
      <c r="G46" s="66" t="s">
        <v>305</v>
      </c>
      <c r="H46" s="68">
        <f>H47+H48+H49</f>
        <v>59.4</v>
      </c>
      <c r="I46" s="68">
        <f>I47+I48+I49</f>
        <v>58.7</v>
      </c>
    </row>
    <row r="47" spans="1:9" ht="15.75" hidden="1">
      <c r="A47" s="64"/>
      <c r="B47" s="75" t="s">
        <v>306</v>
      </c>
      <c r="C47" s="60" t="s">
        <v>7</v>
      </c>
      <c r="D47" s="66" t="s">
        <v>15</v>
      </c>
      <c r="E47" s="66" t="s">
        <v>18</v>
      </c>
      <c r="F47" s="66" t="s">
        <v>303</v>
      </c>
      <c r="G47" s="66" t="s">
        <v>307</v>
      </c>
      <c r="H47" s="68">
        <v>54</v>
      </c>
      <c r="I47" s="68">
        <v>53.36</v>
      </c>
    </row>
    <row r="48" spans="1:9" ht="15.75" hidden="1">
      <c r="A48" s="64"/>
      <c r="B48" s="75" t="s">
        <v>308</v>
      </c>
      <c r="C48" s="60" t="s">
        <v>7</v>
      </c>
      <c r="D48" s="66" t="s">
        <v>15</v>
      </c>
      <c r="E48" s="66" t="s">
        <v>18</v>
      </c>
      <c r="F48" s="66" t="s">
        <v>303</v>
      </c>
      <c r="G48" s="66" t="s">
        <v>309</v>
      </c>
      <c r="H48" s="68">
        <v>0</v>
      </c>
      <c r="I48" s="68">
        <v>0</v>
      </c>
    </row>
    <row r="49" spans="1:9" ht="15.75" hidden="1">
      <c r="A49" s="64"/>
      <c r="B49" s="75" t="s">
        <v>310</v>
      </c>
      <c r="C49" s="60" t="s">
        <v>7</v>
      </c>
      <c r="D49" s="66" t="s">
        <v>15</v>
      </c>
      <c r="E49" s="66" t="s">
        <v>18</v>
      </c>
      <c r="F49" s="66" t="s">
        <v>303</v>
      </c>
      <c r="G49" s="66" t="s">
        <v>311</v>
      </c>
      <c r="H49" s="68">
        <v>5.4</v>
      </c>
      <c r="I49" s="68">
        <v>5.34</v>
      </c>
    </row>
    <row r="50" spans="1:9" ht="15.75" hidden="1">
      <c r="A50" s="64"/>
      <c r="B50" s="69" t="s">
        <v>312</v>
      </c>
      <c r="C50" s="60" t="s">
        <v>7</v>
      </c>
      <c r="D50" s="66" t="s">
        <v>15</v>
      </c>
      <c r="E50" s="66" t="s">
        <v>18</v>
      </c>
      <c r="F50" s="66" t="s">
        <v>303</v>
      </c>
      <c r="G50" s="66" t="s">
        <v>151</v>
      </c>
      <c r="H50" s="68">
        <f>H51+H52</f>
        <v>14.5</v>
      </c>
      <c r="I50" s="68">
        <f>I51+I52</f>
        <v>12.71</v>
      </c>
    </row>
    <row r="51" spans="1:9" ht="15.75" hidden="1">
      <c r="A51" s="64"/>
      <c r="B51" s="75" t="s">
        <v>313</v>
      </c>
      <c r="C51" s="60" t="s">
        <v>7</v>
      </c>
      <c r="D51" s="66" t="s">
        <v>15</v>
      </c>
      <c r="E51" s="66" t="s">
        <v>18</v>
      </c>
      <c r="F51" s="66" t="s">
        <v>303</v>
      </c>
      <c r="G51" s="66" t="s">
        <v>314</v>
      </c>
      <c r="H51" s="68">
        <v>6.5</v>
      </c>
      <c r="I51" s="68">
        <v>6.5</v>
      </c>
    </row>
    <row r="52" spans="1:9" ht="15.75" hidden="1">
      <c r="A52" s="64"/>
      <c r="B52" s="75" t="s">
        <v>315</v>
      </c>
      <c r="C52" s="60" t="s">
        <v>7</v>
      </c>
      <c r="D52" s="66" t="s">
        <v>15</v>
      </c>
      <c r="E52" s="66" t="s">
        <v>18</v>
      </c>
      <c r="F52" s="66" t="s">
        <v>303</v>
      </c>
      <c r="G52" s="66" t="s">
        <v>316</v>
      </c>
      <c r="H52" s="68">
        <v>8</v>
      </c>
      <c r="I52" s="68">
        <v>6.21</v>
      </c>
    </row>
    <row r="53" spans="1:9" ht="30" hidden="1">
      <c r="A53" s="64"/>
      <c r="B53" s="73" t="s">
        <v>317</v>
      </c>
      <c r="C53" s="71" t="s">
        <v>7</v>
      </c>
      <c r="D53" s="72" t="s">
        <v>15</v>
      </c>
      <c r="E53" s="72" t="s">
        <v>18</v>
      </c>
      <c r="F53" s="72" t="s">
        <v>318</v>
      </c>
      <c r="G53" s="66"/>
      <c r="H53" s="68">
        <f>H54+H59+H60</f>
        <v>709.8</v>
      </c>
      <c r="I53" s="68">
        <f>I54+I59+I60</f>
        <v>705.41</v>
      </c>
    </row>
    <row r="54" spans="1:9" ht="15.75" hidden="1">
      <c r="A54" s="64"/>
      <c r="B54" s="70" t="s">
        <v>304</v>
      </c>
      <c r="C54" s="60" t="s">
        <v>7</v>
      </c>
      <c r="D54" s="66" t="s">
        <v>15</v>
      </c>
      <c r="E54" s="66" t="s">
        <v>18</v>
      </c>
      <c r="F54" s="72" t="s">
        <v>318</v>
      </c>
      <c r="G54" s="66" t="s">
        <v>305</v>
      </c>
      <c r="H54" s="68">
        <f>H56+H57+H58+H55</f>
        <v>534.8</v>
      </c>
      <c r="I54" s="68">
        <f>I56+I57+I58+I55</f>
        <v>533.55</v>
      </c>
    </row>
    <row r="55" spans="1:9" ht="15.75" hidden="1">
      <c r="A55" s="64"/>
      <c r="B55" s="75" t="s">
        <v>306</v>
      </c>
      <c r="C55" s="60" t="s">
        <v>7</v>
      </c>
      <c r="D55" s="66" t="s">
        <v>15</v>
      </c>
      <c r="E55" s="66" t="s">
        <v>18</v>
      </c>
      <c r="F55" s="72" t="s">
        <v>318</v>
      </c>
      <c r="G55" s="66" t="s">
        <v>307</v>
      </c>
      <c r="H55" s="68">
        <v>8</v>
      </c>
      <c r="I55" s="68">
        <v>7.9</v>
      </c>
    </row>
    <row r="56" spans="1:9" ht="15.75" hidden="1">
      <c r="A56" s="64"/>
      <c r="B56" s="75" t="s">
        <v>319</v>
      </c>
      <c r="C56" s="60" t="s">
        <v>7</v>
      </c>
      <c r="D56" s="66" t="s">
        <v>15</v>
      </c>
      <c r="E56" s="66" t="s">
        <v>18</v>
      </c>
      <c r="F56" s="72" t="s">
        <v>318</v>
      </c>
      <c r="G56" s="66" t="s">
        <v>320</v>
      </c>
      <c r="H56" s="68">
        <v>23.8</v>
      </c>
      <c r="I56" s="68">
        <v>23.78</v>
      </c>
    </row>
    <row r="57" spans="1:9" ht="15.75" hidden="1">
      <c r="A57" s="64"/>
      <c r="B57" s="75" t="s">
        <v>308</v>
      </c>
      <c r="C57" s="60" t="s">
        <v>7</v>
      </c>
      <c r="D57" s="66" t="s">
        <v>15</v>
      </c>
      <c r="E57" s="66" t="s">
        <v>18</v>
      </c>
      <c r="F57" s="72" t="s">
        <v>318</v>
      </c>
      <c r="G57" s="66" t="s">
        <v>309</v>
      </c>
      <c r="H57" s="68">
        <v>79</v>
      </c>
      <c r="I57" s="68">
        <v>78.99</v>
      </c>
    </row>
    <row r="58" spans="1:9" ht="15.75" hidden="1">
      <c r="A58" s="64"/>
      <c r="B58" s="75" t="s">
        <v>310</v>
      </c>
      <c r="C58" s="60" t="s">
        <v>7</v>
      </c>
      <c r="D58" s="66" t="s">
        <v>15</v>
      </c>
      <c r="E58" s="66" t="s">
        <v>18</v>
      </c>
      <c r="F58" s="72" t="s">
        <v>318</v>
      </c>
      <c r="G58" s="66" t="s">
        <v>311</v>
      </c>
      <c r="H58" s="68">
        <v>424</v>
      </c>
      <c r="I58" s="68">
        <v>422.88</v>
      </c>
    </row>
    <row r="59" spans="1:9" ht="15.75" hidden="1">
      <c r="A59" s="64"/>
      <c r="B59" s="75" t="s">
        <v>298</v>
      </c>
      <c r="C59" s="60" t="s">
        <v>7</v>
      </c>
      <c r="D59" s="66" t="s">
        <v>15</v>
      </c>
      <c r="E59" s="66" t="s">
        <v>18</v>
      </c>
      <c r="F59" s="72" t="s">
        <v>318</v>
      </c>
      <c r="G59" s="66" t="s">
        <v>299</v>
      </c>
      <c r="H59" s="68">
        <v>55</v>
      </c>
      <c r="I59" s="68">
        <v>55</v>
      </c>
    </row>
    <row r="60" spans="1:9" ht="15.75" hidden="1">
      <c r="A60" s="64"/>
      <c r="B60" s="69" t="s">
        <v>312</v>
      </c>
      <c r="C60" s="60" t="s">
        <v>7</v>
      </c>
      <c r="D60" s="66" t="s">
        <v>15</v>
      </c>
      <c r="E60" s="66" t="s">
        <v>18</v>
      </c>
      <c r="F60" s="72" t="s">
        <v>318</v>
      </c>
      <c r="G60" s="66" t="s">
        <v>151</v>
      </c>
      <c r="H60" s="68">
        <f>H61+H62</f>
        <v>120</v>
      </c>
      <c r="I60" s="68">
        <f>I61+I62</f>
        <v>116.86</v>
      </c>
    </row>
    <row r="61" spans="1:9" ht="15.75" hidden="1">
      <c r="A61" s="64"/>
      <c r="B61" s="75" t="s">
        <v>313</v>
      </c>
      <c r="C61" s="60" t="s">
        <v>7</v>
      </c>
      <c r="D61" s="66" t="s">
        <v>15</v>
      </c>
      <c r="E61" s="66" t="s">
        <v>18</v>
      </c>
      <c r="F61" s="72" t="s">
        <v>318</v>
      </c>
      <c r="G61" s="66" t="s">
        <v>314</v>
      </c>
      <c r="H61" s="68">
        <v>0</v>
      </c>
      <c r="I61" s="68">
        <v>0</v>
      </c>
    </row>
    <row r="62" spans="1:9" ht="15.75" hidden="1">
      <c r="A62" s="64"/>
      <c r="B62" s="75" t="s">
        <v>315</v>
      </c>
      <c r="C62" s="60" t="s">
        <v>7</v>
      </c>
      <c r="D62" s="66" t="s">
        <v>15</v>
      </c>
      <c r="E62" s="66" t="s">
        <v>18</v>
      </c>
      <c r="F62" s="72" t="s">
        <v>318</v>
      </c>
      <c r="G62" s="66" t="s">
        <v>316</v>
      </c>
      <c r="H62" s="68">
        <v>120</v>
      </c>
      <c r="I62" s="68">
        <v>116.86</v>
      </c>
    </row>
    <row r="63" spans="1:9" ht="57" customHeight="1" hidden="1">
      <c r="A63" s="64" t="s">
        <v>275</v>
      </c>
      <c r="B63" s="70" t="s">
        <v>105</v>
      </c>
      <c r="C63" s="60" t="s">
        <v>7</v>
      </c>
      <c r="D63" s="66" t="s">
        <v>15</v>
      </c>
      <c r="E63" s="66" t="s">
        <v>19</v>
      </c>
      <c r="F63" s="66"/>
      <c r="G63" s="66"/>
      <c r="H63" s="68">
        <f>H66</f>
        <v>112.3</v>
      </c>
      <c r="I63" s="68">
        <f>I66</f>
        <v>89.15</v>
      </c>
    </row>
    <row r="64" spans="1:9" ht="60" hidden="1">
      <c r="A64" s="64"/>
      <c r="B64" s="70" t="s">
        <v>162</v>
      </c>
      <c r="C64" s="71" t="s">
        <v>7</v>
      </c>
      <c r="D64" s="72" t="s">
        <v>15</v>
      </c>
      <c r="E64" s="72" t="s">
        <v>19</v>
      </c>
      <c r="F64" s="66" t="s">
        <v>161</v>
      </c>
      <c r="G64" s="66"/>
      <c r="H64" s="68">
        <f aca="true" t="shared" si="2" ref="H64:I67">H65</f>
        <v>112.3</v>
      </c>
      <c r="I64" s="68">
        <f t="shared" si="2"/>
        <v>89.15</v>
      </c>
    </row>
    <row r="65" spans="1:9" ht="28.5" customHeight="1" hidden="1">
      <c r="A65" s="64"/>
      <c r="B65" s="70" t="s">
        <v>283</v>
      </c>
      <c r="C65" s="71" t="s">
        <v>7</v>
      </c>
      <c r="D65" s="72" t="s">
        <v>15</v>
      </c>
      <c r="E65" s="72" t="s">
        <v>19</v>
      </c>
      <c r="F65" s="66" t="s">
        <v>284</v>
      </c>
      <c r="G65" s="66"/>
      <c r="H65" s="68">
        <f t="shared" si="2"/>
        <v>112.3</v>
      </c>
      <c r="I65" s="68">
        <f t="shared" si="2"/>
        <v>89.15</v>
      </c>
    </row>
    <row r="66" spans="1:9" ht="60" hidden="1">
      <c r="A66" s="64"/>
      <c r="B66" s="84" t="s">
        <v>321</v>
      </c>
      <c r="C66" s="71" t="s">
        <v>7</v>
      </c>
      <c r="D66" s="72" t="s">
        <v>15</v>
      </c>
      <c r="E66" s="72" t="s">
        <v>19</v>
      </c>
      <c r="F66" s="72" t="s">
        <v>322</v>
      </c>
      <c r="G66" s="66"/>
      <c r="H66" s="68">
        <f t="shared" si="2"/>
        <v>112.3</v>
      </c>
      <c r="I66" s="68">
        <f t="shared" si="2"/>
        <v>89.15</v>
      </c>
    </row>
    <row r="67" spans="1:9" ht="15.75" hidden="1">
      <c r="A67" s="64"/>
      <c r="B67" s="70" t="s">
        <v>304</v>
      </c>
      <c r="C67" s="60" t="s">
        <v>7</v>
      </c>
      <c r="D67" s="66" t="s">
        <v>15</v>
      </c>
      <c r="E67" s="66" t="s">
        <v>19</v>
      </c>
      <c r="F67" s="66" t="s">
        <v>322</v>
      </c>
      <c r="G67" s="66" t="s">
        <v>305</v>
      </c>
      <c r="H67" s="68">
        <f t="shared" si="2"/>
        <v>112.3</v>
      </c>
      <c r="I67" s="68">
        <f t="shared" si="2"/>
        <v>89.15</v>
      </c>
    </row>
    <row r="68" spans="1:9" ht="15.75" hidden="1">
      <c r="A68" s="64"/>
      <c r="B68" s="75" t="s">
        <v>310</v>
      </c>
      <c r="C68" s="60" t="s">
        <v>7</v>
      </c>
      <c r="D68" s="66" t="s">
        <v>15</v>
      </c>
      <c r="E68" s="66" t="s">
        <v>19</v>
      </c>
      <c r="F68" s="66" t="s">
        <v>322</v>
      </c>
      <c r="G68" s="66" t="s">
        <v>311</v>
      </c>
      <c r="H68" s="68">
        <v>112.3</v>
      </c>
      <c r="I68" s="68">
        <v>89.15</v>
      </c>
    </row>
    <row r="69" spans="1:9" ht="15.75" hidden="1">
      <c r="A69" s="64" t="s">
        <v>21</v>
      </c>
      <c r="B69" s="85" t="s">
        <v>22</v>
      </c>
      <c r="C69" s="60" t="s">
        <v>24</v>
      </c>
      <c r="D69" s="66"/>
      <c r="E69" s="66"/>
      <c r="F69" s="66"/>
      <c r="G69" s="66"/>
      <c r="H69" s="79">
        <f>H70+H164+H297+H209+H288+H243+H198+H235+H308+H300</f>
        <v>56238.399999999994</v>
      </c>
      <c r="I69" s="79">
        <f>I70+I164+I297+I209+I288+I243+I198+I235+I308+I300</f>
        <v>32383.300000000003</v>
      </c>
    </row>
    <row r="70" spans="1:9" ht="15.75" hidden="1">
      <c r="A70" s="64" t="s">
        <v>23</v>
      </c>
      <c r="B70" s="65" t="s">
        <v>6</v>
      </c>
      <c r="C70" s="60" t="s">
        <v>24</v>
      </c>
      <c r="D70" s="66" t="s">
        <v>8</v>
      </c>
      <c r="E70" s="66"/>
      <c r="F70" s="66"/>
      <c r="G70" s="66"/>
      <c r="H70" s="68">
        <f>H71+H123+H117</f>
        <v>14141.7</v>
      </c>
      <c r="I70" s="68">
        <f>I71+I123+I117</f>
        <v>7989.19</v>
      </c>
    </row>
    <row r="71" spans="1:9" ht="45">
      <c r="A71" s="64" t="s">
        <v>345</v>
      </c>
      <c r="B71" s="65" t="s">
        <v>55</v>
      </c>
      <c r="C71" s="60" t="s">
        <v>24</v>
      </c>
      <c r="D71" s="66" t="s">
        <v>26</v>
      </c>
      <c r="E71" s="66"/>
      <c r="F71" s="66"/>
      <c r="G71" s="66"/>
      <c r="H71" s="68">
        <v>9362</v>
      </c>
      <c r="I71" s="68">
        <f>'Расходы ведомствен.стр-ра'!H32</f>
        <v>5286.5</v>
      </c>
    </row>
    <row r="72" spans="1:9" ht="30" hidden="1">
      <c r="A72" s="64" t="s">
        <v>27</v>
      </c>
      <c r="B72" s="69" t="s">
        <v>28</v>
      </c>
      <c r="C72" s="60" t="s">
        <v>24</v>
      </c>
      <c r="D72" s="66" t="s">
        <v>26</v>
      </c>
      <c r="E72" s="61" t="s">
        <v>29</v>
      </c>
      <c r="F72" s="66"/>
      <c r="G72" s="66"/>
      <c r="H72" s="86">
        <f>H75</f>
        <v>1109.4</v>
      </c>
      <c r="I72" s="86">
        <f>I75</f>
        <v>1108.04</v>
      </c>
    </row>
    <row r="73" spans="1:9" ht="60" hidden="1">
      <c r="A73" s="64"/>
      <c r="B73" s="70" t="s">
        <v>162</v>
      </c>
      <c r="C73" s="71" t="s">
        <v>24</v>
      </c>
      <c r="D73" s="72" t="s">
        <v>26</v>
      </c>
      <c r="E73" s="72" t="s">
        <v>29</v>
      </c>
      <c r="F73" s="61" t="s">
        <v>161</v>
      </c>
      <c r="G73" s="66"/>
      <c r="H73" s="86">
        <f aca="true" t="shared" si="3" ref="H73:I75">H74</f>
        <v>1109.4</v>
      </c>
      <c r="I73" s="86">
        <f t="shared" si="3"/>
        <v>1108.04</v>
      </c>
    </row>
    <row r="74" spans="1:9" ht="28.5" customHeight="1" hidden="1">
      <c r="A74" s="64"/>
      <c r="B74" s="70" t="s">
        <v>283</v>
      </c>
      <c r="C74" s="71" t="s">
        <v>24</v>
      </c>
      <c r="D74" s="72" t="s">
        <v>26</v>
      </c>
      <c r="E74" s="72" t="s">
        <v>29</v>
      </c>
      <c r="F74" s="61" t="s">
        <v>284</v>
      </c>
      <c r="G74" s="66"/>
      <c r="H74" s="68">
        <f t="shared" si="3"/>
        <v>1109.4</v>
      </c>
      <c r="I74" s="68">
        <f t="shared" si="3"/>
        <v>1108.04</v>
      </c>
    </row>
    <row r="75" spans="1:9" ht="30" hidden="1">
      <c r="A75" s="64"/>
      <c r="B75" s="78" t="s">
        <v>285</v>
      </c>
      <c r="C75" s="71" t="s">
        <v>24</v>
      </c>
      <c r="D75" s="72" t="s">
        <v>26</v>
      </c>
      <c r="E75" s="72" t="s">
        <v>29</v>
      </c>
      <c r="F75" s="87" t="s">
        <v>286</v>
      </c>
      <c r="G75" s="66"/>
      <c r="H75" s="68">
        <f t="shared" si="3"/>
        <v>1109.4</v>
      </c>
      <c r="I75" s="68">
        <f t="shared" si="3"/>
        <v>1108.04</v>
      </c>
    </row>
    <row r="76" spans="1:9" ht="30" hidden="1">
      <c r="A76" s="64"/>
      <c r="B76" s="69" t="s">
        <v>323</v>
      </c>
      <c r="C76" s="60" t="s">
        <v>24</v>
      </c>
      <c r="D76" s="66" t="s">
        <v>26</v>
      </c>
      <c r="E76" s="66" t="s">
        <v>29</v>
      </c>
      <c r="F76" s="66" t="s">
        <v>286</v>
      </c>
      <c r="G76" s="61" t="s">
        <v>288</v>
      </c>
      <c r="H76" s="86">
        <f>H77+H78</f>
        <v>1109.4</v>
      </c>
      <c r="I76" s="86">
        <f>I77+I78</f>
        <v>1108.04</v>
      </c>
    </row>
    <row r="77" spans="1:9" ht="15.75" hidden="1">
      <c r="A77" s="64"/>
      <c r="B77" s="75" t="s">
        <v>289</v>
      </c>
      <c r="C77" s="60" t="s">
        <v>24</v>
      </c>
      <c r="D77" s="66" t="s">
        <v>26</v>
      </c>
      <c r="E77" s="66" t="s">
        <v>29</v>
      </c>
      <c r="F77" s="66" t="s">
        <v>286</v>
      </c>
      <c r="G77" s="66" t="s">
        <v>290</v>
      </c>
      <c r="H77" s="68">
        <v>871.2</v>
      </c>
      <c r="I77" s="68">
        <v>870.69</v>
      </c>
    </row>
    <row r="78" spans="1:9" ht="15.75" hidden="1">
      <c r="A78" s="64"/>
      <c r="B78" s="75" t="s">
        <v>291</v>
      </c>
      <c r="C78" s="60" t="s">
        <v>24</v>
      </c>
      <c r="D78" s="66" t="s">
        <v>26</v>
      </c>
      <c r="E78" s="66" t="s">
        <v>29</v>
      </c>
      <c r="F78" s="66" t="s">
        <v>286</v>
      </c>
      <c r="G78" s="66" t="s">
        <v>292</v>
      </c>
      <c r="H78" s="68">
        <v>238.2</v>
      </c>
      <c r="I78" s="68">
        <v>237.35</v>
      </c>
    </row>
    <row r="79" spans="1:9" ht="30" hidden="1">
      <c r="A79" s="64" t="s">
        <v>30</v>
      </c>
      <c r="B79" s="65" t="s">
        <v>31</v>
      </c>
      <c r="C79" s="60" t="s">
        <v>24</v>
      </c>
      <c r="D79" s="66" t="s">
        <v>26</v>
      </c>
      <c r="E79" s="61" t="s">
        <v>104</v>
      </c>
      <c r="F79" s="66"/>
      <c r="G79" s="66"/>
      <c r="H79" s="86">
        <f>H82+H87+H106</f>
        <v>3558.8999999999996</v>
      </c>
      <c r="I79" s="86">
        <f>I82+I87+I106</f>
        <v>3516.25</v>
      </c>
    </row>
    <row r="80" spans="1:9" ht="60" hidden="1">
      <c r="A80" s="64"/>
      <c r="B80" s="70" t="s">
        <v>162</v>
      </c>
      <c r="C80" s="71" t="s">
        <v>24</v>
      </c>
      <c r="D80" s="72" t="s">
        <v>26</v>
      </c>
      <c r="E80" s="72" t="s">
        <v>104</v>
      </c>
      <c r="F80" s="61" t="s">
        <v>161</v>
      </c>
      <c r="G80" s="66"/>
      <c r="H80" s="86">
        <f aca="true" t="shared" si="4" ref="H80:I82">H81</f>
        <v>2753.7</v>
      </c>
      <c r="I80" s="86">
        <f t="shared" si="4"/>
        <v>2750.5</v>
      </c>
    </row>
    <row r="81" spans="1:9" ht="28.5" customHeight="1" hidden="1">
      <c r="A81" s="64"/>
      <c r="B81" s="70" t="s">
        <v>283</v>
      </c>
      <c r="C81" s="71" t="s">
        <v>24</v>
      </c>
      <c r="D81" s="72" t="s">
        <v>26</v>
      </c>
      <c r="E81" s="72" t="s">
        <v>104</v>
      </c>
      <c r="F81" s="61" t="s">
        <v>284</v>
      </c>
      <c r="G81" s="66"/>
      <c r="H81" s="68">
        <f t="shared" si="4"/>
        <v>2753.7</v>
      </c>
      <c r="I81" s="68">
        <f t="shared" si="4"/>
        <v>2750.5</v>
      </c>
    </row>
    <row r="82" spans="1:9" ht="30" hidden="1">
      <c r="A82" s="64"/>
      <c r="B82" s="78" t="s">
        <v>285</v>
      </c>
      <c r="C82" s="71" t="s">
        <v>24</v>
      </c>
      <c r="D82" s="72" t="s">
        <v>26</v>
      </c>
      <c r="E82" s="72" t="s">
        <v>104</v>
      </c>
      <c r="F82" s="87" t="s">
        <v>286</v>
      </c>
      <c r="G82" s="66"/>
      <c r="H82" s="68">
        <f t="shared" si="4"/>
        <v>2753.7</v>
      </c>
      <c r="I82" s="68">
        <f t="shared" si="4"/>
        <v>2750.5</v>
      </c>
    </row>
    <row r="83" spans="1:9" ht="51" customHeight="1" hidden="1">
      <c r="A83" s="64"/>
      <c r="B83" s="69" t="s">
        <v>324</v>
      </c>
      <c r="C83" s="60" t="s">
        <v>24</v>
      </c>
      <c r="D83" s="66" t="s">
        <v>26</v>
      </c>
      <c r="E83" s="66" t="s">
        <v>104</v>
      </c>
      <c r="F83" s="66" t="s">
        <v>286</v>
      </c>
      <c r="G83" s="61" t="s">
        <v>288</v>
      </c>
      <c r="H83" s="86">
        <f>H84+H85</f>
        <v>2753.7</v>
      </c>
      <c r="I83" s="86">
        <f>I84+I85</f>
        <v>2750.5</v>
      </c>
    </row>
    <row r="84" spans="1:9" ht="15.75" hidden="1">
      <c r="A84" s="64"/>
      <c r="B84" s="75" t="s">
        <v>289</v>
      </c>
      <c r="C84" s="60" t="s">
        <v>24</v>
      </c>
      <c r="D84" s="66" t="s">
        <v>26</v>
      </c>
      <c r="E84" s="66" t="s">
        <v>104</v>
      </c>
      <c r="F84" s="66" t="s">
        <v>286</v>
      </c>
      <c r="G84" s="66" t="s">
        <v>290</v>
      </c>
      <c r="H84" s="68">
        <v>2145.7</v>
      </c>
      <c r="I84" s="68">
        <v>2144.45</v>
      </c>
    </row>
    <row r="85" spans="1:9" ht="15.75" hidden="1">
      <c r="A85" s="64"/>
      <c r="B85" s="75" t="s">
        <v>291</v>
      </c>
      <c r="C85" s="60" t="s">
        <v>24</v>
      </c>
      <c r="D85" s="66" t="s">
        <v>26</v>
      </c>
      <c r="E85" s="66" t="s">
        <v>104</v>
      </c>
      <c r="F85" s="66" t="s">
        <v>286</v>
      </c>
      <c r="G85" s="66" t="s">
        <v>292</v>
      </c>
      <c r="H85" s="68">
        <v>608</v>
      </c>
      <c r="I85" s="68">
        <v>606.05</v>
      </c>
    </row>
    <row r="86" spans="1:9" ht="30" hidden="1">
      <c r="A86" s="64"/>
      <c r="B86" s="82" t="s">
        <v>163</v>
      </c>
      <c r="C86" s="60" t="s">
        <v>24</v>
      </c>
      <c r="D86" s="66" t="s">
        <v>26</v>
      </c>
      <c r="E86" s="72" t="s">
        <v>104</v>
      </c>
      <c r="F86" s="61" t="s">
        <v>164</v>
      </c>
      <c r="G86" s="66"/>
      <c r="H86" s="86">
        <f>H87</f>
        <v>788.2</v>
      </c>
      <c r="I86" s="86">
        <f>I87</f>
        <v>755.77</v>
      </c>
    </row>
    <row r="87" spans="1:9" ht="30" hidden="1">
      <c r="A87" s="64"/>
      <c r="B87" s="83" t="s">
        <v>150</v>
      </c>
      <c r="C87" s="60" t="s">
        <v>24</v>
      </c>
      <c r="D87" s="66" t="s">
        <v>26</v>
      </c>
      <c r="E87" s="72" t="s">
        <v>104</v>
      </c>
      <c r="F87" s="87" t="s">
        <v>134</v>
      </c>
      <c r="G87" s="66"/>
      <c r="H87" s="68">
        <f>H88+H96</f>
        <v>788.2</v>
      </c>
      <c r="I87" s="68">
        <f>I88+I96</f>
        <v>755.77</v>
      </c>
    </row>
    <row r="88" spans="1:9" ht="30" hidden="1">
      <c r="A88" s="64"/>
      <c r="B88" s="81" t="s">
        <v>302</v>
      </c>
      <c r="C88" s="60" t="s">
        <v>24</v>
      </c>
      <c r="D88" s="72" t="s">
        <v>26</v>
      </c>
      <c r="E88" s="72" t="s">
        <v>104</v>
      </c>
      <c r="F88" s="87" t="s">
        <v>303</v>
      </c>
      <c r="G88" s="66"/>
      <c r="H88" s="86">
        <f>H89+H93</f>
        <v>495.2</v>
      </c>
      <c r="I88" s="86">
        <f>I89+I93</f>
        <v>473.89</v>
      </c>
    </row>
    <row r="89" spans="1:9" ht="15.75" hidden="1">
      <c r="A89" s="64"/>
      <c r="B89" s="70" t="s">
        <v>304</v>
      </c>
      <c r="C89" s="60" t="s">
        <v>24</v>
      </c>
      <c r="D89" s="66" t="s">
        <v>26</v>
      </c>
      <c r="E89" s="66" t="s">
        <v>104</v>
      </c>
      <c r="F89" s="66" t="s">
        <v>303</v>
      </c>
      <c r="G89" s="61" t="s">
        <v>305</v>
      </c>
      <c r="H89" s="86">
        <f>H90+H91+H92</f>
        <v>458.7</v>
      </c>
      <c r="I89" s="86">
        <f>I90+I91+I92</f>
        <v>437.63</v>
      </c>
    </row>
    <row r="90" spans="1:9" ht="15.75" hidden="1">
      <c r="A90" s="64"/>
      <c r="B90" s="75" t="s">
        <v>306</v>
      </c>
      <c r="C90" s="60" t="s">
        <v>24</v>
      </c>
      <c r="D90" s="66" t="s">
        <v>26</v>
      </c>
      <c r="E90" s="66" t="s">
        <v>104</v>
      </c>
      <c r="F90" s="66" t="s">
        <v>303</v>
      </c>
      <c r="G90" s="66" t="s">
        <v>307</v>
      </c>
      <c r="H90" s="68">
        <v>231</v>
      </c>
      <c r="I90" s="68">
        <v>227.14</v>
      </c>
    </row>
    <row r="91" spans="1:9" ht="15.75" hidden="1">
      <c r="A91" s="64"/>
      <c r="B91" s="75" t="s">
        <v>308</v>
      </c>
      <c r="C91" s="60" t="s">
        <v>24</v>
      </c>
      <c r="D91" s="66" t="s">
        <v>26</v>
      </c>
      <c r="E91" s="66" t="s">
        <v>104</v>
      </c>
      <c r="F91" s="66" t="s">
        <v>303</v>
      </c>
      <c r="G91" s="66" t="s">
        <v>309</v>
      </c>
      <c r="H91" s="68">
        <v>108.5</v>
      </c>
      <c r="I91" s="68">
        <v>108.5</v>
      </c>
    </row>
    <row r="92" spans="1:9" ht="15.75" hidden="1">
      <c r="A92" s="64"/>
      <c r="B92" s="75" t="s">
        <v>310</v>
      </c>
      <c r="C92" s="60" t="s">
        <v>24</v>
      </c>
      <c r="D92" s="66" t="s">
        <v>26</v>
      </c>
      <c r="E92" s="66" t="s">
        <v>104</v>
      </c>
      <c r="F92" s="66" t="s">
        <v>303</v>
      </c>
      <c r="G92" s="66" t="s">
        <v>311</v>
      </c>
      <c r="H92" s="68">
        <v>119.2</v>
      </c>
      <c r="I92" s="68">
        <v>101.99</v>
      </c>
    </row>
    <row r="93" spans="1:9" ht="15.75" hidden="1">
      <c r="A93" s="64"/>
      <c r="B93" s="69" t="s">
        <v>312</v>
      </c>
      <c r="C93" s="60" t="s">
        <v>24</v>
      </c>
      <c r="D93" s="66" t="s">
        <v>26</v>
      </c>
      <c r="E93" s="66" t="s">
        <v>104</v>
      </c>
      <c r="F93" s="66" t="s">
        <v>303</v>
      </c>
      <c r="G93" s="61" t="s">
        <v>151</v>
      </c>
      <c r="H93" s="86">
        <f>H94+H95</f>
        <v>36.5</v>
      </c>
      <c r="I93" s="86">
        <f>I94+I95</f>
        <v>36.260000000000005</v>
      </c>
    </row>
    <row r="94" spans="1:9" ht="15.75" hidden="1">
      <c r="A94" s="64"/>
      <c r="B94" s="75" t="s">
        <v>313</v>
      </c>
      <c r="C94" s="60" t="s">
        <v>24</v>
      </c>
      <c r="D94" s="66" t="s">
        <v>26</v>
      </c>
      <c r="E94" s="66" t="s">
        <v>104</v>
      </c>
      <c r="F94" s="66" t="s">
        <v>303</v>
      </c>
      <c r="G94" s="66" t="s">
        <v>314</v>
      </c>
      <c r="H94" s="68">
        <v>6.5</v>
      </c>
      <c r="I94" s="68">
        <v>6.5</v>
      </c>
    </row>
    <row r="95" spans="1:9" ht="15.75" hidden="1">
      <c r="A95" s="64"/>
      <c r="B95" s="75" t="s">
        <v>315</v>
      </c>
      <c r="C95" s="60" t="s">
        <v>24</v>
      </c>
      <c r="D95" s="66" t="s">
        <v>26</v>
      </c>
      <c r="E95" s="66" t="s">
        <v>104</v>
      </c>
      <c r="F95" s="66" t="s">
        <v>303</v>
      </c>
      <c r="G95" s="66" t="s">
        <v>316</v>
      </c>
      <c r="H95" s="68">
        <v>30</v>
      </c>
      <c r="I95" s="68">
        <v>29.76</v>
      </c>
    </row>
    <row r="96" spans="1:9" ht="30" hidden="1">
      <c r="A96" s="64"/>
      <c r="B96" s="73" t="s">
        <v>317</v>
      </c>
      <c r="C96" s="71" t="s">
        <v>7</v>
      </c>
      <c r="D96" s="72" t="s">
        <v>26</v>
      </c>
      <c r="E96" s="72" t="s">
        <v>104</v>
      </c>
      <c r="F96" s="87" t="s">
        <v>318</v>
      </c>
      <c r="G96" s="66"/>
      <c r="H96" s="86">
        <f>H97+H102</f>
        <v>293</v>
      </c>
      <c r="I96" s="86">
        <f>I97+I102</f>
        <v>281.88</v>
      </c>
    </row>
    <row r="97" spans="1:9" ht="15.75" hidden="1">
      <c r="A97" s="64"/>
      <c r="B97" s="70" t="s">
        <v>304</v>
      </c>
      <c r="C97" s="60" t="s">
        <v>24</v>
      </c>
      <c r="D97" s="66" t="s">
        <v>26</v>
      </c>
      <c r="E97" s="66" t="s">
        <v>104</v>
      </c>
      <c r="F97" s="66" t="s">
        <v>318</v>
      </c>
      <c r="G97" s="61" t="s">
        <v>305</v>
      </c>
      <c r="H97" s="86">
        <f>H98+H99+H100+H101</f>
        <v>233.5</v>
      </c>
      <c r="I97" s="86">
        <f>I98+I99+I100+I101</f>
        <v>223.69</v>
      </c>
    </row>
    <row r="98" spans="1:9" ht="15.75" hidden="1">
      <c r="A98" s="64"/>
      <c r="B98" s="75" t="s">
        <v>306</v>
      </c>
      <c r="C98" s="60" t="s">
        <v>24</v>
      </c>
      <c r="D98" s="66" t="s">
        <v>26</v>
      </c>
      <c r="E98" s="66" t="s">
        <v>104</v>
      </c>
      <c r="F98" s="66" t="s">
        <v>318</v>
      </c>
      <c r="G98" s="66" t="s">
        <v>307</v>
      </c>
      <c r="H98" s="68">
        <v>0</v>
      </c>
      <c r="I98" s="68">
        <v>0</v>
      </c>
    </row>
    <row r="99" spans="1:9" ht="15.75" hidden="1">
      <c r="A99" s="64"/>
      <c r="B99" s="75" t="s">
        <v>319</v>
      </c>
      <c r="C99" s="60" t="s">
        <v>24</v>
      </c>
      <c r="D99" s="66" t="s">
        <v>26</v>
      </c>
      <c r="E99" s="66" t="s">
        <v>104</v>
      </c>
      <c r="F99" s="66" t="s">
        <v>318</v>
      </c>
      <c r="G99" s="66" t="s">
        <v>320</v>
      </c>
      <c r="H99" s="68">
        <v>68</v>
      </c>
      <c r="I99" s="68">
        <v>66.44</v>
      </c>
    </row>
    <row r="100" spans="1:9" ht="15.75" hidden="1">
      <c r="A100" s="64"/>
      <c r="B100" s="75" t="s">
        <v>308</v>
      </c>
      <c r="C100" s="60" t="s">
        <v>24</v>
      </c>
      <c r="D100" s="66" t="s">
        <v>26</v>
      </c>
      <c r="E100" s="66" t="s">
        <v>104</v>
      </c>
      <c r="F100" s="66" t="s">
        <v>318</v>
      </c>
      <c r="G100" s="66" t="s">
        <v>309</v>
      </c>
      <c r="H100" s="68">
        <v>43.5</v>
      </c>
      <c r="I100" s="68">
        <v>43.48</v>
      </c>
    </row>
    <row r="101" spans="1:9" ht="15.75" hidden="1">
      <c r="A101" s="64"/>
      <c r="B101" s="75" t="s">
        <v>310</v>
      </c>
      <c r="C101" s="60" t="s">
        <v>24</v>
      </c>
      <c r="D101" s="66" t="s">
        <v>26</v>
      </c>
      <c r="E101" s="66" t="s">
        <v>104</v>
      </c>
      <c r="F101" s="66" t="s">
        <v>318</v>
      </c>
      <c r="G101" s="66" t="s">
        <v>311</v>
      </c>
      <c r="H101" s="68">
        <v>122</v>
      </c>
      <c r="I101" s="68">
        <v>113.77</v>
      </c>
    </row>
    <row r="102" spans="1:9" ht="15.75" hidden="1">
      <c r="A102" s="64"/>
      <c r="B102" s="69" t="s">
        <v>312</v>
      </c>
      <c r="C102" s="60" t="s">
        <v>24</v>
      </c>
      <c r="D102" s="66" t="s">
        <v>26</v>
      </c>
      <c r="E102" s="66" t="s">
        <v>104</v>
      </c>
      <c r="F102" s="66" t="s">
        <v>318</v>
      </c>
      <c r="G102" s="61" t="s">
        <v>151</v>
      </c>
      <c r="H102" s="86">
        <f>H103+H104</f>
        <v>59.5</v>
      </c>
      <c r="I102" s="86">
        <f>I103+I104</f>
        <v>58.19</v>
      </c>
    </row>
    <row r="103" spans="1:9" ht="15.75" hidden="1">
      <c r="A103" s="64"/>
      <c r="B103" s="75" t="s">
        <v>313</v>
      </c>
      <c r="C103" s="60" t="s">
        <v>24</v>
      </c>
      <c r="D103" s="66" t="s">
        <v>26</v>
      </c>
      <c r="E103" s="66" t="s">
        <v>104</v>
      </c>
      <c r="F103" s="66" t="s">
        <v>318</v>
      </c>
      <c r="G103" s="66" t="s">
        <v>314</v>
      </c>
      <c r="H103" s="68">
        <v>29.5</v>
      </c>
      <c r="I103" s="68">
        <v>28.2</v>
      </c>
    </row>
    <row r="104" spans="1:9" ht="15.75" hidden="1">
      <c r="A104" s="64"/>
      <c r="B104" s="75" t="s">
        <v>315</v>
      </c>
      <c r="C104" s="60" t="s">
        <v>24</v>
      </c>
      <c r="D104" s="66" t="s">
        <v>26</v>
      </c>
      <c r="E104" s="66" t="s">
        <v>104</v>
      </c>
      <c r="F104" s="66" t="s">
        <v>318</v>
      </c>
      <c r="G104" s="66" t="s">
        <v>316</v>
      </c>
      <c r="H104" s="68">
        <v>30</v>
      </c>
      <c r="I104" s="68">
        <v>29.99</v>
      </c>
    </row>
    <row r="105" spans="1:9" ht="15.75" hidden="1">
      <c r="A105" s="64"/>
      <c r="B105" s="69" t="s">
        <v>168</v>
      </c>
      <c r="C105" s="60" t="s">
        <v>24</v>
      </c>
      <c r="D105" s="66" t="s">
        <v>26</v>
      </c>
      <c r="E105" s="66" t="s">
        <v>104</v>
      </c>
      <c r="F105" s="61" t="s">
        <v>167</v>
      </c>
      <c r="G105" s="66"/>
      <c r="H105" s="86">
        <f>H106</f>
        <v>17</v>
      </c>
      <c r="I105" s="86">
        <f>I106</f>
        <v>9.98</v>
      </c>
    </row>
    <row r="106" spans="1:9" ht="15.75" hidden="1">
      <c r="A106" s="64"/>
      <c r="B106" s="80" t="s">
        <v>294</v>
      </c>
      <c r="C106" s="60" t="s">
        <v>24</v>
      </c>
      <c r="D106" s="66" t="s">
        <v>26</v>
      </c>
      <c r="E106" s="66" t="s">
        <v>104</v>
      </c>
      <c r="F106" s="87" t="s">
        <v>295</v>
      </c>
      <c r="G106" s="66"/>
      <c r="H106" s="68">
        <f>H107+H109</f>
        <v>17</v>
      </c>
      <c r="I106" s="68">
        <f>I107+I109</f>
        <v>9.98</v>
      </c>
    </row>
    <row r="107" spans="1:9" ht="15.75" hidden="1">
      <c r="A107" s="64"/>
      <c r="B107" s="78" t="s">
        <v>296</v>
      </c>
      <c r="C107" s="60" t="s">
        <v>24</v>
      </c>
      <c r="D107" s="66" t="s">
        <v>26</v>
      </c>
      <c r="E107" s="66" t="s">
        <v>104</v>
      </c>
      <c r="F107" s="87" t="s">
        <v>297</v>
      </c>
      <c r="G107" s="66"/>
      <c r="H107" s="68">
        <f>H108</f>
        <v>15</v>
      </c>
      <c r="I107" s="68">
        <f>I108</f>
        <v>8.91</v>
      </c>
    </row>
    <row r="108" spans="1:9" ht="15.75" hidden="1">
      <c r="A108" s="64"/>
      <c r="B108" s="75" t="s">
        <v>298</v>
      </c>
      <c r="C108" s="60" t="s">
        <v>24</v>
      </c>
      <c r="D108" s="66" t="s">
        <v>26</v>
      </c>
      <c r="E108" s="66" t="s">
        <v>104</v>
      </c>
      <c r="F108" s="66" t="s">
        <v>297</v>
      </c>
      <c r="G108" s="61" t="s">
        <v>299</v>
      </c>
      <c r="H108" s="68">
        <v>15</v>
      </c>
      <c r="I108" s="68">
        <v>8.91</v>
      </c>
    </row>
    <row r="109" spans="1:9" ht="15.75" hidden="1">
      <c r="A109" s="64"/>
      <c r="B109" s="81" t="s">
        <v>300</v>
      </c>
      <c r="C109" s="60" t="s">
        <v>24</v>
      </c>
      <c r="D109" s="66" t="s">
        <v>26</v>
      </c>
      <c r="E109" s="66" t="s">
        <v>104</v>
      </c>
      <c r="F109" s="87" t="s">
        <v>301</v>
      </c>
      <c r="G109" s="66"/>
      <c r="H109" s="68">
        <f>H110</f>
        <v>2</v>
      </c>
      <c r="I109" s="68">
        <f>I110</f>
        <v>1.07</v>
      </c>
    </row>
    <row r="110" spans="1:9" ht="15.75" hidden="1">
      <c r="A110" s="64"/>
      <c r="B110" s="75" t="s">
        <v>298</v>
      </c>
      <c r="C110" s="60" t="s">
        <v>24</v>
      </c>
      <c r="D110" s="66" t="s">
        <v>26</v>
      </c>
      <c r="E110" s="66" t="s">
        <v>104</v>
      </c>
      <c r="F110" s="66" t="s">
        <v>301</v>
      </c>
      <c r="G110" s="61" t="s">
        <v>299</v>
      </c>
      <c r="H110" s="68">
        <v>2</v>
      </c>
      <c r="I110" s="68">
        <v>1.07</v>
      </c>
    </row>
    <row r="111" spans="1:9" ht="45" hidden="1">
      <c r="A111" s="64" t="s">
        <v>169</v>
      </c>
      <c r="B111" s="69" t="s">
        <v>474</v>
      </c>
      <c r="C111" s="60" t="s">
        <v>24</v>
      </c>
      <c r="D111" s="66" t="s">
        <v>26</v>
      </c>
      <c r="E111" s="66" t="s">
        <v>343</v>
      </c>
      <c r="F111" s="66"/>
      <c r="G111" s="66"/>
      <c r="H111" s="86">
        <f>H114</f>
        <v>5.6</v>
      </c>
      <c r="I111" s="86">
        <f>I114</f>
        <v>5.6</v>
      </c>
    </row>
    <row r="112" spans="1:9" ht="30" hidden="1">
      <c r="A112" s="64"/>
      <c r="B112" s="82" t="s">
        <v>163</v>
      </c>
      <c r="C112" s="60" t="s">
        <v>24</v>
      </c>
      <c r="D112" s="66" t="s">
        <v>26</v>
      </c>
      <c r="E112" s="66" t="s">
        <v>343</v>
      </c>
      <c r="F112" s="61" t="s">
        <v>164</v>
      </c>
      <c r="G112" s="66"/>
      <c r="H112" s="86">
        <f aca="true" t="shared" si="5" ref="H112:I115">H113</f>
        <v>5.6</v>
      </c>
      <c r="I112" s="86">
        <f t="shared" si="5"/>
        <v>5.6</v>
      </c>
    </row>
    <row r="113" spans="1:9" ht="30" hidden="1">
      <c r="A113" s="64"/>
      <c r="B113" s="80" t="s">
        <v>150</v>
      </c>
      <c r="C113" s="60" t="s">
        <v>24</v>
      </c>
      <c r="D113" s="66" t="s">
        <v>26</v>
      </c>
      <c r="E113" s="66" t="s">
        <v>343</v>
      </c>
      <c r="F113" s="61" t="s">
        <v>134</v>
      </c>
      <c r="G113" s="66"/>
      <c r="H113" s="68">
        <f t="shared" si="5"/>
        <v>5.6</v>
      </c>
      <c r="I113" s="68">
        <f t="shared" si="5"/>
        <v>5.6</v>
      </c>
    </row>
    <row r="114" spans="1:9" ht="30" hidden="1">
      <c r="A114" s="64"/>
      <c r="B114" s="73" t="s">
        <v>317</v>
      </c>
      <c r="C114" s="60" t="s">
        <v>24</v>
      </c>
      <c r="D114" s="66" t="s">
        <v>26</v>
      </c>
      <c r="E114" s="66" t="s">
        <v>343</v>
      </c>
      <c r="F114" s="61" t="s">
        <v>318</v>
      </c>
      <c r="G114" s="66"/>
      <c r="H114" s="68">
        <f t="shared" si="5"/>
        <v>5.6</v>
      </c>
      <c r="I114" s="68">
        <f t="shared" si="5"/>
        <v>5.6</v>
      </c>
    </row>
    <row r="115" spans="1:9" ht="15.75" hidden="1">
      <c r="A115" s="64"/>
      <c r="B115" s="69" t="s">
        <v>312</v>
      </c>
      <c r="C115" s="60" t="s">
        <v>24</v>
      </c>
      <c r="D115" s="66" t="s">
        <v>26</v>
      </c>
      <c r="E115" s="66" t="s">
        <v>343</v>
      </c>
      <c r="F115" s="66" t="s">
        <v>318</v>
      </c>
      <c r="G115" s="61" t="s">
        <v>151</v>
      </c>
      <c r="H115" s="86">
        <f t="shared" si="5"/>
        <v>5.6</v>
      </c>
      <c r="I115" s="86">
        <f t="shared" si="5"/>
        <v>5.6</v>
      </c>
    </row>
    <row r="116" spans="1:9" ht="15.75" hidden="1">
      <c r="A116" s="64"/>
      <c r="B116" s="75" t="s">
        <v>315</v>
      </c>
      <c r="C116" s="60" t="s">
        <v>24</v>
      </c>
      <c r="D116" s="66" t="s">
        <v>26</v>
      </c>
      <c r="E116" s="66" t="s">
        <v>343</v>
      </c>
      <c r="F116" s="66" t="s">
        <v>318</v>
      </c>
      <c r="G116" s="66" t="s">
        <v>316</v>
      </c>
      <c r="H116" s="68">
        <v>5.6</v>
      </c>
      <c r="I116" s="68">
        <v>5.6</v>
      </c>
    </row>
    <row r="117" spans="1:9" ht="15.75" hidden="1">
      <c r="A117" s="88" t="s">
        <v>276</v>
      </c>
      <c r="B117" s="89" t="s">
        <v>127</v>
      </c>
      <c r="C117" s="71" t="s">
        <v>24</v>
      </c>
      <c r="D117" s="87" t="s">
        <v>132</v>
      </c>
      <c r="E117" s="72"/>
      <c r="F117" s="87"/>
      <c r="G117" s="66"/>
      <c r="H117" s="68">
        <f>H118</f>
        <v>0</v>
      </c>
      <c r="I117" s="68">
        <f>I118</f>
        <v>0</v>
      </c>
    </row>
    <row r="118" spans="1:9" ht="15.75" hidden="1">
      <c r="A118" s="76" t="s">
        <v>277</v>
      </c>
      <c r="B118" s="70" t="s">
        <v>128</v>
      </c>
      <c r="C118" s="71" t="s">
        <v>24</v>
      </c>
      <c r="D118" s="72" t="s">
        <v>132</v>
      </c>
      <c r="E118" s="87" t="s">
        <v>129</v>
      </c>
      <c r="F118" s="87"/>
      <c r="G118" s="66"/>
      <c r="H118" s="68">
        <f>H120</f>
        <v>0</v>
      </c>
      <c r="I118" s="68">
        <f>I120</f>
        <v>0</v>
      </c>
    </row>
    <row r="119" spans="1:9" ht="15.75" hidden="1">
      <c r="A119" s="76"/>
      <c r="B119" s="69" t="s">
        <v>168</v>
      </c>
      <c r="C119" s="71" t="s">
        <v>24</v>
      </c>
      <c r="D119" s="72" t="s">
        <v>132</v>
      </c>
      <c r="E119" s="72" t="s">
        <v>129</v>
      </c>
      <c r="F119" s="87" t="s">
        <v>167</v>
      </c>
      <c r="G119" s="66"/>
      <c r="H119" s="68">
        <f>H120</f>
        <v>0</v>
      </c>
      <c r="I119" s="68">
        <f>I120</f>
        <v>0</v>
      </c>
    </row>
    <row r="120" spans="1:9" ht="15.75" hidden="1">
      <c r="A120" s="76"/>
      <c r="B120" s="80" t="s">
        <v>325</v>
      </c>
      <c r="C120" s="71" t="s">
        <v>24</v>
      </c>
      <c r="D120" s="72" t="s">
        <v>132</v>
      </c>
      <c r="E120" s="72" t="s">
        <v>129</v>
      </c>
      <c r="F120" s="87" t="s">
        <v>326</v>
      </c>
      <c r="G120" s="66"/>
      <c r="H120" s="68">
        <f>H121</f>
        <v>0</v>
      </c>
      <c r="I120" s="68">
        <f>I121</f>
        <v>0</v>
      </c>
    </row>
    <row r="121" spans="1:9" ht="19.5" customHeight="1" hidden="1">
      <c r="A121" s="76"/>
      <c r="B121" s="75" t="s">
        <v>298</v>
      </c>
      <c r="C121" s="71" t="s">
        <v>24</v>
      </c>
      <c r="D121" s="72" t="s">
        <v>132</v>
      </c>
      <c r="E121" s="72" t="s">
        <v>129</v>
      </c>
      <c r="F121" s="72" t="s">
        <v>326</v>
      </c>
      <c r="G121" s="61" t="s">
        <v>299</v>
      </c>
      <c r="H121" s="86">
        <v>0</v>
      </c>
      <c r="I121" s="86">
        <v>0</v>
      </c>
    </row>
    <row r="122" spans="1:9" ht="15.75">
      <c r="A122" s="64" t="s">
        <v>445</v>
      </c>
      <c r="B122" s="69" t="s">
        <v>148</v>
      </c>
      <c r="C122" s="60" t="s">
        <v>147</v>
      </c>
      <c r="D122" s="66" t="s">
        <v>149</v>
      </c>
      <c r="E122" s="66"/>
      <c r="F122" s="66"/>
      <c r="G122" s="66"/>
      <c r="H122" s="68">
        <v>895.8</v>
      </c>
      <c r="I122" s="68">
        <f>'Расходы ведомствен.стр-ра'!H123</f>
        <v>576.3</v>
      </c>
    </row>
    <row r="123" spans="1:9" ht="15.75">
      <c r="A123" s="64" t="s">
        <v>446</v>
      </c>
      <c r="B123" s="65" t="s">
        <v>20</v>
      </c>
      <c r="C123" s="60" t="s">
        <v>24</v>
      </c>
      <c r="D123" s="66" t="s">
        <v>96</v>
      </c>
      <c r="E123" s="66"/>
      <c r="F123" s="66"/>
      <c r="G123" s="66"/>
      <c r="H123" s="68">
        <v>4779.7</v>
      </c>
      <c r="I123" s="68">
        <f>'Расходы ведомствен.стр-ра'!H47</f>
        <v>2702.6899999999996</v>
      </c>
    </row>
    <row r="124" spans="1:9" ht="15.75" hidden="1">
      <c r="A124" s="64" t="s">
        <v>131</v>
      </c>
      <c r="B124" s="69" t="s">
        <v>327</v>
      </c>
      <c r="C124" s="60" t="s">
        <v>24</v>
      </c>
      <c r="D124" s="61" t="s">
        <v>96</v>
      </c>
      <c r="E124" s="62" t="s">
        <v>57</v>
      </c>
      <c r="F124" s="66"/>
      <c r="G124" s="66"/>
      <c r="H124" s="86">
        <f>H127</f>
        <v>100</v>
      </c>
      <c r="I124" s="86">
        <f>I127</f>
        <v>100</v>
      </c>
    </row>
    <row r="125" spans="1:9" ht="30" hidden="1">
      <c r="A125" s="64"/>
      <c r="B125" s="82" t="s">
        <v>163</v>
      </c>
      <c r="C125" s="71" t="s">
        <v>24</v>
      </c>
      <c r="D125" s="72" t="s">
        <v>96</v>
      </c>
      <c r="E125" s="90" t="s">
        <v>57</v>
      </c>
      <c r="F125" s="61" t="s">
        <v>164</v>
      </c>
      <c r="G125" s="66"/>
      <c r="H125" s="86">
        <f>H126</f>
        <v>100</v>
      </c>
      <c r="I125" s="86">
        <f>I126</f>
        <v>100</v>
      </c>
    </row>
    <row r="126" spans="1:9" ht="30" hidden="1">
      <c r="A126" s="64"/>
      <c r="B126" s="80" t="s">
        <v>150</v>
      </c>
      <c r="C126" s="71" t="s">
        <v>24</v>
      </c>
      <c r="D126" s="72" t="s">
        <v>96</v>
      </c>
      <c r="E126" s="90" t="s">
        <v>57</v>
      </c>
      <c r="F126" s="61" t="s">
        <v>134</v>
      </c>
      <c r="G126" s="66"/>
      <c r="H126" s="68">
        <f>H127</f>
        <v>100</v>
      </c>
      <c r="I126" s="68">
        <f>I127</f>
        <v>100</v>
      </c>
    </row>
    <row r="127" spans="1:9" ht="30" hidden="1">
      <c r="A127" s="64"/>
      <c r="B127" s="73" t="s">
        <v>317</v>
      </c>
      <c r="C127" s="71" t="s">
        <v>24</v>
      </c>
      <c r="D127" s="72" t="s">
        <v>96</v>
      </c>
      <c r="E127" s="90" t="s">
        <v>57</v>
      </c>
      <c r="F127" s="87" t="s">
        <v>318</v>
      </c>
      <c r="G127" s="66"/>
      <c r="H127" s="68">
        <f>H129</f>
        <v>100</v>
      </c>
      <c r="I127" s="68">
        <f>I129</f>
        <v>100</v>
      </c>
    </row>
    <row r="128" spans="1:9" ht="15.75" hidden="1">
      <c r="A128" s="64"/>
      <c r="B128" s="70" t="s">
        <v>304</v>
      </c>
      <c r="C128" s="60" t="s">
        <v>24</v>
      </c>
      <c r="D128" s="66" t="s">
        <v>96</v>
      </c>
      <c r="E128" s="91" t="s">
        <v>57</v>
      </c>
      <c r="F128" s="66" t="s">
        <v>318</v>
      </c>
      <c r="G128" s="61" t="s">
        <v>305</v>
      </c>
      <c r="H128" s="86">
        <f>H129</f>
        <v>100</v>
      </c>
      <c r="I128" s="86">
        <f>I129</f>
        <v>100</v>
      </c>
    </row>
    <row r="129" spans="1:9" ht="15.75" hidden="1">
      <c r="A129" s="64"/>
      <c r="B129" s="75" t="s">
        <v>310</v>
      </c>
      <c r="C129" s="60" t="s">
        <v>24</v>
      </c>
      <c r="D129" s="66" t="s">
        <v>96</v>
      </c>
      <c r="E129" s="91" t="s">
        <v>57</v>
      </c>
      <c r="F129" s="66" t="s">
        <v>318</v>
      </c>
      <c r="G129" s="72" t="s">
        <v>311</v>
      </c>
      <c r="H129" s="79">
        <v>100</v>
      </c>
      <c r="I129" s="79">
        <v>100</v>
      </c>
    </row>
    <row r="130" spans="1:9" ht="45" hidden="1">
      <c r="A130" s="64" t="s">
        <v>340</v>
      </c>
      <c r="B130" s="70" t="s">
        <v>106</v>
      </c>
      <c r="C130" s="60" t="s">
        <v>24</v>
      </c>
      <c r="D130" s="66" t="s">
        <v>96</v>
      </c>
      <c r="E130" s="61" t="s">
        <v>52</v>
      </c>
      <c r="F130" s="66"/>
      <c r="G130" s="66"/>
      <c r="H130" s="86">
        <f>H133</f>
        <v>72</v>
      </c>
      <c r="I130" s="86">
        <f>I133</f>
        <v>72</v>
      </c>
    </row>
    <row r="131" spans="1:9" ht="15.75" hidden="1">
      <c r="A131" s="64"/>
      <c r="B131" s="69" t="s">
        <v>168</v>
      </c>
      <c r="C131" s="71" t="s">
        <v>24</v>
      </c>
      <c r="D131" s="72" t="s">
        <v>96</v>
      </c>
      <c r="E131" s="72" t="s">
        <v>52</v>
      </c>
      <c r="F131" s="61" t="s">
        <v>167</v>
      </c>
      <c r="G131" s="66"/>
      <c r="H131" s="86">
        <f aca="true" t="shared" si="6" ref="H131:I133">H132</f>
        <v>72</v>
      </c>
      <c r="I131" s="86">
        <f t="shared" si="6"/>
        <v>72</v>
      </c>
    </row>
    <row r="132" spans="1:9" ht="15.75" hidden="1">
      <c r="A132" s="64"/>
      <c r="B132" s="80" t="s">
        <v>294</v>
      </c>
      <c r="C132" s="71" t="s">
        <v>24</v>
      </c>
      <c r="D132" s="72" t="s">
        <v>96</v>
      </c>
      <c r="E132" s="72" t="s">
        <v>52</v>
      </c>
      <c r="F132" s="61" t="s">
        <v>295</v>
      </c>
      <c r="G132" s="66"/>
      <c r="H132" s="68">
        <f t="shared" si="6"/>
        <v>72</v>
      </c>
      <c r="I132" s="68">
        <f t="shared" si="6"/>
        <v>72</v>
      </c>
    </row>
    <row r="133" spans="1:9" ht="15.75" hidden="1">
      <c r="A133" s="64"/>
      <c r="B133" s="84" t="s">
        <v>392</v>
      </c>
      <c r="C133" s="71" t="s">
        <v>24</v>
      </c>
      <c r="D133" s="72" t="s">
        <v>96</v>
      </c>
      <c r="E133" s="72" t="s">
        <v>52</v>
      </c>
      <c r="F133" s="87" t="s">
        <v>391</v>
      </c>
      <c r="G133" s="66"/>
      <c r="H133" s="68">
        <f t="shared" si="6"/>
        <v>72</v>
      </c>
      <c r="I133" s="68">
        <f t="shared" si="6"/>
        <v>72</v>
      </c>
    </row>
    <row r="134" spans="1:9" ht="15.75" hidden="1">
      <c r="A134" s="64"/>
      <c r="B134" s="75" t="s">
        <v>298</v>
      </c>
      <c r="C134" s="60" t="s">
        <v>24</v>
      </c>
      <c r="D134" s="66" t="s">
        <v>96</v>
      </c>
      <c r="E134" s="66" t="s">
        <v>52</v>
      </c>
      <c r="F134" s="66" t="s">
        <v>391</v>
      </c>
      <c r="G134" s="66" t="s">
        <v>299</v>
      </c>
      <c r="H134" s="68">
        <v>72</v>
      </c>
      <c r="I134" s="68">
        <v>72</v>
      </c>
    </row>
    <row r="135" spans="1:9" ht="30" hidden="1">
      <c r="A135" s="64" t="s">
        <v>341</v>
      </c>
      <c r="B135" s="65" t="s">
        <v>159</v>
      </c>
      <c r="C135" s="60" t="s">
        <v>24</v>
      </c>
      <c r="D135" s="66" t="s">
        <v>96</v>
      </c>
      <c r="E135" s="61" t="s">
        <v>72</v>
      </c>
      <c r="F135" s="66"/>
      <c r="G135" s="66"/>
      <c r="H135" s="86">
        <f>H138+H143+H156</f>
        <v>5171.8</v>
      </c>
      <c r="I135" s="86">
        <f>I138+I143+I156</f>
        <v>5135.61</v>
      </c>
    </row>
    <row r="136" spans="1:9" ht="60" hidden="1">
      <c r="A136" s="64"/>
      <c r="B136" s="70" t="s">
        <v>162</v>
      </c>
      <c r="C136" s="60" t="s">
        <v>24</v>
      </c>
      <c r="D136" s="66" t="s">
        <v>96</v>
      </c>
      <c r="E136" s="66" t="s">
        <v>72</v>
      </c>
      <c r="F136" s="61" t="s">
        <v>161</v>
      </c>
      <c r="G136" s="66"/>
      <c r="H136" s="86">
        <f aca="true" t="shared" si="7" ref="H136:I138">H137</f>
        <v>4939.2</v>
      </c>
      <c r="I136" s="86">
        <f t="shared" si="7"/>
        <v>4907.83</v>
      </c>
    </row>
    <row r="137" spans="1:9" ht="15.75" hidden="1">
      <c r="A137" s="64"/>
      <c r="B137" s="80" t="s">
        <v>328</v>
      </c>
      <c r="C137" s="60" t="s">
        <v>24</v>
      </c>
      <c r="D137" s="66" t="s">
        <v>96</v>
      </c>
      <c r="E137" s="66" t="s">
        <v>72</v>
      </c>
      <c r="F137" s="61" t="s">
        <v>329</v>
      </c>
      <c r="G137" s="66"/>
      <c r="H137" s="68">
        <f t="shared" si="7"/>
        <v>4939.2</v>
      </c>
      <c r="I137" s="68">
        <f t="shared" si="7"/>
        <v>4907.83</v>
      </c>
    </row>
    <row r="138" spans="1:9" ht="30" hidden="1">
      <c r="A138" s="92"/>
      <c r="B138" s="78" t="s">
        <v>330</v>
      </c>
      <c r="C138" s="60" t="s">
        <v>24</v>
      </c>
      <c r="D138" s="66" t="s">
        <v>96</v>
      </c>
      <c r="E138" s="66" t="s">
        <v>72</v>
      </c>
      <c r="F138" s="61" t="s">
        <v>331</v>
      </c>
      <c r="G138" s="66"/>
      <c r="H138" s="68">
        <f t="shared" si="7"/>
        <v>4939.2</v>
      </c>
      <c r="I138" s="68">
        <f t="shared" si="7"/>
        <v>4907.83</v>
      </c>
    </row>
    <row r="139" spans="1:9" ht="30" hidden="1">
      <c r="A139" s="92"/>
      <c r="B139" s="69" t="s">
        <v>332</v>
      </c>
      <c r="C139" s="60" t="s">
        <v>24</v>
      </c>
      <c r="D139" s="66" t="s">
        <v>96</v>
      </c>
      <c r="E139" s="66" t="s">
        <v>72</v>
      </c>
      <c r="F139" s="66" t="s">
        <v>331</v>
      </c>
      <c r="G139" s="61" t="s">
        <v>288</v>
      </c>
      <c r="H139" s="86">
        <f>H140+H141</f>
        <v>4939.2</v>
      </c>
      <c r="I139" s="86">
        <f>I140+I141</f>
        <v>4907.83</v>
      </c>
    </row>
    <row r="140" spans="1:9" ht="15.75" hidden="1">
      <c r="A140" s="92"/>
      <c r="B140" s="75" t="s">
        <v>289</v>
      </c>
      <c r="C140" s="60" t="s">
        <v>24</v>
      </c>
      <c r="D140" s="66" t="s">
        <v>96</v>
      </c>
      <c r="E140" s="66" t="s">
        <v>72</v>
      </c>
      <c r="F140" s="66" t="s">
        <v>331</v>
      </c>
      <c r="G140" s="72" t="s">
        <v>290</v>
      </c>
      <c r="H140" s="79">
        <v>3811.9</v>
      </c>
      <c r="I140" s="79">
        <v>3780.61</v>
      </c>
    </row>
    <row r="141" spans="1:9" ht="15.75" hidden="1">
      <c r="A141" s="92"/>
      <c r="B141" s="75" t="s">
        <v>291</v>
      </c>
      <c r="C141" s="60" t="s">
        <v>24</v>
      </c>
      <c r="D141" s="66" t="s">
        <v>96</v>
      </c>
      <c r="E141" s="66" t="s">
        <v>72</v>
      </c>
      <c r="F141" s="66" t="s">
        <v>331</v>
      </c>
      <c r="G141" s="72" t="s">
        <v>292</v>
      </c>
      <c r="H141" s="79">
        <v>1127.3</v>
      </c>
      <c r="I141" s="79">
        <v>1127.22</v>
      </c>
    </row>
    <row r="142" spans="1:9" ht="30" hidden="1">
      <c r="A142" s="92"/>
      <c r="B142" s="82" t="s">
        <v>163</v>
      </c>
      <c r="C142" s="60" t="s">
        <v>24</v>
      </c>
      <c r="D142" s="66" t="s">
        <v>96</v>
      </c>
      <c r="E142" s="66" t="s">
        <v>72</v>
      </c>
      <c r="F142" s="61" t="s">
        <v>164</v>
      </c>
      <c r="G142" s="66"/>
      <c r="H142" s="86">
        <f>H143</f>
        <v>227.6</v>
      </c>
      <c r="I142" s="86">
        <f>I143</f>
        <v>227.34</v>
      </c>
    </row>
    <row r="143" spans="1:9" ht="30" hidden="1">
      <c r="A143" s="92"/>
      <c r="B143" s="83" t="s">
        <v>150</v>
      </c>
      <c r="C143" s="60" t="s">
        <v>24</v>
      </c>
      <c r="D143" s="66" t="s">
        <v>96</v>
      </c>
      <c r="E143" s="66" t="s">
        <v>72</v>
      </c>
      <c r="F143" s="61" t="s">
        <v>134</v>
      </c>
      <c r="G143" s="66"/>
      <c r="H143" s="68">
        <f>H144+H148</f>
        <v>227.6</v>
      </c>
      <c r="I143" s="68">
        <f>I144+I148</f>
        <v>227.34</v>
      </c>
    </row>
    <row r="144" spans="1:9" ht="30" hidden="1">
      <c r="A144" s="92"/>
      <c r="B144" s="81" t="s">
        <v>302</v>
      </c>
      <c r="C144" s="60" t="s">
        <v>24</v>
      </c>
      <c r="D144" s="66" t="s">
        <v>96</v>
      </c>
      <c r="E144" s="66" t="s">
        <v>72</v>
      </c>
      <c r="F144" s="61" t="s">
        <v>303</v>
      </c>
      <c r="G144" s="66"/>
      <c r="H144" s="68">
        <f>H145+H146</f>
        <v>22.2</v>
      </c>
      <c r="I144" s="68">
        <f>I145+I146</f>
        <v>22.15</v>
      </c>
    </row>
    <row r="145" spans="1:9" ht="15.75" hidden="1">
      <c r="A145" s="92"/>
      <c r="B145" s="75" t="s">
        <v>308</v>
      </c>
      <c r="C145" s="60" t="s">
        <v>24</v>
      </c>
      <c r="D145" s="66" t="s">
        <v>96</v>
      </c>
      <c r="E145" s="66" t="s">
        <v>72</v>
      </c>
      <c r="F145" s="66" t="s">
        <v>303</v>
      </c>
      <c r="G145" s="72" t="s">
        <v>309</v>
      </c>
      <c r="H145" s="79">
        <v>0</v>
      </c>
      <c r="I145" s="79">
        <v>0</v>
      </c>
    </row>
    <row r="146" spans="1:9" ht="15.75" hidden="1">
      <c r="A146" s="92"/>
      <c r="B146" s="69" t="s">
        <v>312</v>
      </c>
      <c r="C146" s="60" t="s">
        <v>24</v>
      </c>
      <c r="D146" s="66" t="s">
        <v>96</v>
      </c>
      <c r="E146" s="66" t="s">
        <v>72</v>
      </c>
      <c r="F146" s="66" t="s">
        <v>303</v>
      </c>
      <c r="G146" s="61" t="s">
        <v>151</v>
      </c>
      <c r="H146" s="86">
        <f>H147</f>
        <v>22.2</v>
      </c>
      <c r="I146" s="86">
        <f>I147</f>
        <v>22.15</v>
      </c>
    </row>
    <row r="147" spans="1:9" ht="15.75" hidden="1">
      <c r="A147" s="92"/>
      <c r="B147" s="75" t="s">
        <v>315</v>
      </c>
      <c r="C147" s="60" t="s">
        <v>24</v>
      </c>
      <c r="D147" s="66" t="s">
        <v>96</v>
      </c>
      <c r="E147" s="66" t="s">
        <v>72</v>
      </c>
      <c r="F147" s="66" t="s">
        <v>303</v>
      </c>
      <c r="G147" s="66" t="s">
        <v>316</v>
      </c>
      <c r="H147" s="68">
        <v>22.2</v>
      </c>
      <c r="I147" s="68">
        <v>22.15</v>
      </c>
    </row>
    <row r="148" spans="1:9" ht="30" hidden="1">
      <c r="A148" s="92"/>
      <c r="B148" s="73" t="s">
        <v>317</v>
      </c>
      <c r="C148" s="60" t="s">
        <v>24</v>
      </c>
      <c r="D148" s="66" t="s">
        <v>96</v>
      </c>
      <c r="E148" s="66" t="s">
        <v>72</v>
      </c>
      <c r="F148" s="61" t="s">
        <v>318</v>
      </c>
      <c r="G148" s="66"/>
      <c r="H148" s="68">
        <f>H149+H151+H154</f>
        <v>205.4</v>
      </c>
      <c r="I148" s="68">
        <f>I149+I151+I154</f>
        <v>205.19</v>
      </c>
    </row>
    <row r="149" spans="1:9" ht="15.75" hidden="1">
      <c r="A149" s="92"/>
      <c r="B149" s="70" t="s">
        <v>304</v>
      </c>
      <c r="C149" s="60" t="s">
        <v>24</v>
      </c>
      <c r="D149" s="66" t="s">
        <v>96</v>
      </c>
      <c r="E149" s="66" t="s">
        <v>72</v>
      </c>
      <c r="F149" s="66" t="s">
        <v>318</v>
      </c>
      <c r="G149" s="61" t="s">
        <v>305</v>
      </c>
      <c r="H149" s="86">
        <f>H150</f>
        <v>175.4</v>
      </c>
      <c r="I149" s="86">
        <f>I150</f>
        <v>175.4</v>
      </c>
    </row>
    <row r="150" spans="1:9" ht="15.75" hidden="1">
      <c r="A150" s="92"/>
      <c r="B150" s="75" t="s">
        <v>310</v>
      </c>
      <c r="C150" s="60" t="s">
        <v>24</v>
      </c>
      <c r="D150" s="66" t="s">
        <v>96</v>
      </c>
      <c r="E150" s="66" t="s">
        <v>72</v>
      </c>
      <c r="F150" s="66" t="s">
        <v>318</v>
      </c>
      <c r="G150" s="66" t="s">
        <v>311</v>
      </c>
      <c r="H150" s="68">
        <v>175.4</v>
      </c>
      <c r="I150" s="68">
        <v>175.4</v>
      </c>
    </row>
    <row r="151" spans="1:9" ht="15.75" hidden="1">
      <c r="A151" s="92"/>
      <c r="B151" s="69" t="s">
        <v>312</v>
      </c>
      <c r="C151" s="60" t="s">
        <v>24</v>
      </c>
      <c r="D151" s="66" t="s">
        <v>96</v>
      </c>
      <c r="E151" s="66" t="s">
        <v>72</v>
      </c>
      <c r="F151" s="66" t="s">
        <v>318</v>
      </c>
      <c r="G151" s="61" t="s">
        <v>151</v>
      </c>
      <c r="H151" s="86">
        <f>H152+H153</f>
        <v>20</v>
      </c>
      <c r="I151" s="86">
        <f>I152+I153</f>
        <v>19.79</v>
      </c>
    </row>
    <row r="152" spans="1:9" ht="15.75" hidden="1">
      <c r="A152" s="92"/>
      <c r="B152" s="75" t="s">
        <v>313</v>
      </c>
      <c r="C152" s="60" t="s">
        <v>24</v>
      </c>
      <c r="D152" s="66" t="s">
        <v>96</v>
      </c>
      <c r="E152" s="66" t="s">
        <v>72</v>
      </c>
      <c r="F152" s="66" t="s">
        <v>318</v>
      </c>
      <c r="G152" s="72" t="s">
        <v>314</v>
      </c>
      <c r="H152" s="79">
        <v>0</v>
      </c>
      <c r="I152" s="79">
        <v>0</v>
      </c>
    </row>
    <row r="153" spans="1:9" ht="15.75" hidden="1">
      <c r="A153" s="92"/>
      <c r="B153" s="75" t="s">
        <v>315</v>
      </c>
      <c r="C153" s="60" t="s">
        <v>24</v>
      </c>
      <c r="D153" s="66" t="s">
        <v>96</v>
      </c>
      <c r="E153" s="66" t="s">
        <v>72</v>
      </c>
      <c r="F153" s="66" t="s">
        <v>318</v>
      </c>
      <c r="G153" s="72" t="s">
        <v>316</v>
      </c>
      <c r="H153" s="79">
        <v>20</v>
      </c>
      <c r="I153" s="79">
        <v>19.79</v>
      </c>
    </row>
    <row r="154" spans="1:9" ht="15.75" hidden="1">
      <c r="A154" s="92"/>
      <c r="B154" s="75" t="s">
        <v>298</v>
      </c>
      <c r="C154" s="60" t="s">
        <v>24</v>
      </c>
      <c r="D154" s="66" t="s">
        <v>96</v>
      </c>
      <c r="E154" s="66" t="s">
        <v>72</v>
      </c>
      <c r="F154" s="66" t="s">
        <v>318</v>
      </c>
      <c r="G154" s="61" t="s">
        <v>299</v>
      </c>
      <c r="H154" s="86">
        <v>10</v>
      </c>
      <c r="I154" s="86">
        <v>10</v>
      </c>
    </row>
    <row r="155" spans="1:9" ht="15.75" hidden="1">
      <c r="A155" s="92"/>
      <c r="B155" s="69" t="s">
        <v>168</v>
      </c>
      <c r="C155" s="60" t="s">
        <v>24</v>
      </c>
      <c r="D155" s="66" t="s">
        <v>96</v>
      </c>
      <c r="E155" s="66" t="s">
        <v>72</v>
      </c>
      <c r="F155" s="61" t="s">
        <v>167</v>
      </c>
      <c r="G155" s="61"/>
      <c r="H155" s="86">
        <f>H156</f>
        <v>5</v>
      </c>
      <c r="I155" s="86">
        <f>I156</f>
        <v>0.44</v>
      </c>
    </row>
    <row r="156" spans="1:9" ht="15.75" hidden="1">
      <c r="A156" s="92"/>
      <c r="B156" s="80" t="s">
        <v>294</v>
      </c>
      <c r="C156" s="60" t="s">
        <v>24</v>
      </c>
      <c r="D156" s="66" t="s">
        <v>96</v>
      </c>
      <c r="E156" s="66" t="s">
        <v>72</v>
      </c>
      <c r="F156" s="61" t="s">
        <v>295</v>
      </c>
      <c r="G156" s="61"/>
      <c r="H156" s="68">
        <f>H157</f>
        <v>5</v>
      </c>
      <c r="I156" s="68">
        <f>I157</f>
        <v>0.44</v>
      </c>
    </row>
    <row r="157" spans="1:9" ht="15.75" hidden="1">
      <c r="A157" s="92"/>
      <c r="B157" s="81" t="s">
        <v>300</v>
      </c>
      <c r="C157" s="60" t="s">
        <v>24</v>
      </c>
      <c r="D157" s="66" t="s">
        <v>96</v>
      </c>
      <c r="E157" s="66" t="s">
        <v>72</v>
      </c>
      <c r="F157" s="61" t="s">
        <v>301</v>
      </c>
      <c r="G157" s="61" t="s">
        <v>299</v>
      </c>
      <c r="H157" s="86">
        <v>5</v>
      </c>
      <c r="I157" s="86">
        <v>0.44</v>
      </c>
    </row>
    <row r="158" spans="1:9" ht="30" hidden="1">
      <c r="A158" s="64" t="s">
        <v>342</v>
      </c>
      <c r="B158" s="80" t="s">
        <v>141</v>
      </c>
      <c r="C158" s="93" t="s">
        <v>24</v>
      </c>
      <c r="D158" s="87" t="s">
        <v>96</v>
      </c>
      <c r="E158" s="87" t="s">
        <v>135</v>
      </c>
      <c r="F158" s="72"/>
      <c r="G158" s="66"/>
      <c r="H158" s="86">
        <f>H161</f>
        <v>360</v>
      </c>
      <c r="I158" s="86">
        <f>I161</f>
        <v>360</v>
      </c>
    </row>
    <row r="159" spans="1:9" ht="30" hidden="1">
      <c r="A159" s="64"/>
      <c r="B159" s="82" t="s">
        <v>163</v>
      </c>
      <c r="C159" s="71" t="s">
        <v>24</v>
      </c>
      <c r="D159" s="72" t="s">
        <v>96</v>
      </c>
      <c r="E159" s="72" t="s">
        <v>135</v>
      </c>
      <c r="F159" s="87" t="s">
        <v>164</v>
      </c>
      <c r="G159" s="66"/>
      <c r="H159" s="86">
        <f aca="true" t="shared" si="8" ref="H159:I162">H160</f>
        <v>360</v>
      </c>
      <c r="I159" s="86">
        <f t="shared" si="8"/>
        <v>360</v>
      </c>
    </row>
    <row r="160" spans="1:9" ht="30" hidden="1">
      <c r="A160" s="64"/>
      <c r="B160" s="80" t="s">
        <v>150</v>
      </c>
      <c r="C160" s="71" t="s">
        <v>24</v>
      </c>
      <c r="D160" s="72" t="s">
        <v>96</v>
      </c>
      <c r="E160" s="72" t="s">
        <v>135</v>
      </c>
      <c r="F160" s="87" t="s">
        <v>134</v>
      </c>
      <c r="G160" s="66"/>
      <c r="H160" s="68">
        <f t="shared" si="8"/>
        <v>360</v>
      </c>
      <c r="I160" s="68">
        <f t="shared" si="8"/>
        <v>360</v>
      </c>
    </row>
    <row r="161" spans="1:9" ht="30" hidden="1">
      <c r="A161" s="92"/>
      <c r="B161" s="73" t="s">
        <v>317</v>
      </c>
      <c r="C161" s="71" t="s">
        <v>24</v>
      </c>
      <c r="D161" s="72" t="s">
        <v>96</v>
      </c>
      <c r="E161" s="72" t="s">
        <v>135</v>
      </c>
      <c r="F161" s="87" t="s">
        <v>318</v>
      </c>
      <c r="G161" s="66"/>
      <c r="H161" s="68">
        <f t="shared" si="8"/>
        <v>360</v>
      </c>
      <c r="I161" s="68">
        <f t="shared" si="8"/>
        <v>360</v>
      </c>
    </row>
    <row r="162" spans="1:9" ht="15.75" hidden="1">
      <c r="A162" s="92"/>
      <c r="B162" s="70" t="s">
        <v>304</v>
      </c>
      <c r="C162" s="60" t="s">
        <v>24</v>
      </c>
      <c r="D162" s="66" t="s">
        <v>96</v>
      </c>
      <c r="E162" s="72" t="s">
        <v>135</v>
      </c>
      <c r="F162" s="66" t="s">
        <v>318</v>
      </c>
      <c r="G162" s="61" t="s">
        <v>305</v>
      </c>
      <c r="H162" s="86">
        <f t="shared" si="8"/>
        <v>360</v>
      </c>
      <c r="I162" s="86">
        <f t="shared" si="8"/>
        <v>360</v>
      </c>
    </row>
    <row r="163" spans="1:9" ht="15.75" hidden="1">
      <c r="A163" s="92"/>
      <c r="B163" s="75" t="s">
        <v>310</v>
      </c>
      <c r="C163" s="60" t="s">
        <v>24</v>
      </c>
      <c r="D163" s="66" t="s">
        <v>96</v>
      </c>
      <c r="E163" s="72" t="s">
        <v>135</v>
      </c>
      <c r="F163" s="66" t="s">
        <v>318</v>
      </c>
      <c r="G163" s="66" t="s">
        <v>311</v>
      </c>
      <c r="H163" s="68">
        <v>360</v>
      </c>
      <c r="I163" s="68">
        <v>360</v>
      </c>
    </row>
    <row r="164" spans="1:9" ht="28.5">
      <c r="A164" s="58" t="s">
        <v>23</v>
      </c>
      <c r="B164" s="59" t="s">
        <v>33</v>
      </c>
      <c r="C164" s="53" t="s">
        <v>24</v>
      </c>
      <c r="D164" s="61" t="s">
        <v>34</v>
      </c>
      <c r="E164" s="66"/>
      <c r="F164" s="66"/>
      <c r="G164" s="66"/>
      <c r="H164" s="86">
        <f>H165+H172</f>
        <v>750</v>
      </c>
      <c r="I164" s="86">
        <f>I165+I172</f>
        <v>228.4</v>
      </c>
    </row>
    <row r="165" spans="1:9" ht="30">
      <c r="A165" s="64" t="s">
        <v>25</v>
      </c>
      <c r="B165" s="65" t="s">
        <v>333</v>
      </c>
      <c r="C165" s="60" t="s">
        <v>24</v>
      </c>
      <c r="D165" s="66" t="s">
        <v>36</v>
      </c>
      <c r="E165" s="66"/>
      <c r="F165" s="66"/>
      <c r="G165" s="66"/>
      <c r="H165" s="68">
        <v>500</v>
      </c>
      <c r="I165" s="68">
        <f>'Расходы ведомствен.стр-ра'!H59</f>
        <v>193.4</v>
      </c>
    </row>
    <row r="166" spans="1:9" ht="45" hidden="1">
      <c r="A166" s="64" t="s">
        <v>37</v>
      </c>
      <c r="B166" s="69" t="s">
        <v>334</v>
      </c>
      <c r="C166" s="60" t="s">
        <v>24</v>
      </c>
      <c r="D166" s="66" t="s">
        <v>36</v>
      </c>
      <c r="E166" s="66" t="s">
        <v>38</v>
      </c>
      <c r="F166" s="66"/>
      <c r="G166" s="66"/>
      <c r="H166" s="68">
        <f>H169</f>
        <v>300</v>
      </c>
      <c r="I166" s="68">
        <f>I169</f>
        <v>296.31</v>
      </c>
    </row>
    <row r="167" spans="1:9" ht="30" hidden="1">
      <c r="A167" s="64"/>
      <c r="B167" s="82" t="s">
        <v>163</v>
      </c>
      <c r="C167" s="71" t="s">
        <v>24</v>
      </c>
      <c r="D167" s="72" t="s">
        <v>36</v>
      </c>
      <c r="E167" s="72" t="s">
        <v>38</v>
      </c>
      <c r="F167" s="66" t="s">
        <v>164</v>
      </c>
      <c r="G167" s="66"/>
      <c r="H167" s="68">
        <f aca="true" t="shared" si="9" ref="H167:I170">H168</f>
        <v>300</v>
      </c>
      <c r="I167" s="68">
        <f t="shared" si="9"/>
        <v>296.31</v>
      </c>
    </row>
    <row r="168" spans="1:9" ht="30" hidden="1">
      <c r="A168" s="64"/>
      <c r="B168" s="80" t="s">
        <v>150</v>
      </c>
      <c r="C168" s="71" t="s">
        <v>24</v>
      </c>
      <c r="D168" s="72" t="s">
        <v>36</v>
      </c>
      <c r="E168" s="72" t="s">
        <v>38</v>
      </c>
      <c r="F168" s="66" t="s">
        <v>134</v>
      </c>
      <c r="G168" s="66"/>
      <c r="H168" s="68">
        <f t="shared" si="9"/>
        <v>300</v>
      </c>
      <c r="I168" s="68">
        <f t="shared" si="9"/>
        <v>296.31</v>
      </c>
    </row>
    <row r="169" spans="1:9" ht="30" hidden="1">
      <c r="A169" s="64"/>
      <c r="B169" s="73" t="s">
        <v>317</v>
      </c>
      <c r="C169" s="71" t="s">
        <v>24</v>
      </c>
      <c r="D169" s="72" t="s">
        <v>36</v>
      </c>
      <c r="E169" s="72" t="s">
        <v>38</v>
      </c>
      <c r="F169" s="72" t="s">
        <v>318</v>
      </c>
      <c r="G169" s="66"/>
      <c r="H169" s="68">
        <f t="shared" si="9"/>
        <v>300</v>
      </c>
      <c r="I169" s="68">
        <f t="shared" si="9"/>
        <v>296.31</v>
      </c>
    </row>
    <row r="170" spans="1:9" ht="15.75" hidden="1">
      <c r="A170" s="64"/>
      <c r="B170" s="70" t="s">
        <v>304</v>
      </c>
      <c r="C170" s="60" t="s">
        <v>24</v>
      </c>
      <c r="D170" s="66" t="s">
        <v>36</v>
      </c>
      <c r="E170" s="66" t="s">
        <v>38</v>
      </c>
      <c r="F170" s="66" t="s">
        <v>318</v>
      </c>
      <c r="G170" s="66" t="s">
        <v>305</v>
      </c>
      <c r="H170" s="68">
        <f t="shared" si="9"/>
        <v>300</v>
      </c>
      <c r="I170" s="68">
        <f t="shared" si="9"/>
        <v>296.31</v>
      </c>
    </row>
    <row r="171" spans="1:9" ht="15.75" hidden="1">
      <c r="A171" s="64"/>
      <c r="B171" s="75" t="s">
        <v>310</v>
      </c>
      <c r="C171" s="60" t="s">
        <v>24</v>
      </c>
      <c r="D171" s="66" t="s">
        <v>36</v>
      </c>
      <c r="E171" s="66" t="s">
        <v>38</v>
      </c>
      <c r="F171" s="66" t="s">
        <v>318</v>
      </c>
      <c r="G171" s="66" t="s">
        <v>311</v>
      </c>
      <c r="H171" s="68">
        <v>300</v>
      </c>
      <c r="I171" s="68">
        <v>296.31</v>
      </c>
    </row>
    <row r="172" spans="1:9" ht="30">
      <c r="A172" s="64" t="s">
        <v>276</v>
      </c>
      <c r="B172" s="69" t="s">
        <v>58</v>
      </c>
      <c r="C172" s="60" t="s">
        <v>24</v>
      </c>
      <c r="D172" s="66" t="s">
        <v>56</v>
      </c>
      <c r="E172" s="66"/>
      <c r="F172" s="66"/>
      <c r="G172" s="66"/>
      <c r="H172" s="68">
        <v>250</v>
      </c>
      <c r="I172" s="68">
        <f>'Расходы ведомствен.стр-ра'!H62</f>
        <v>35</v>
      </c>
    </row>
    <row r="173" spans="1:9" ht="30" hidden="1">
      <c r="A173" s="64" t="s">
        <v>60</v>
      </c>
      <c r="B173" s="69" t="s">
        <v>335</v>
      </c>
      <c r="C173" s="60" t="s">
        <v>24</v>
      </c>
      <c r="D173" s="66" t="s">
        <v>56</v>
      </c>
      <c r="E173" s="61" t="s">
        <v>61</v>
      </c>
      <c r="F173" s="61"/>
      <c r="G173" s="61"/>
      <c r="H173" s="86">
        <f>H176</f>
        <v>30</v>
      </c>
      <c r="I173" s="86">
        <f>I176</f>
        <v>30</v>
      </c>
    </row>
    <row r="174" spans="1:9" ht="30" hidden="1">
      <c r="A174" s="64"/>
      <c r="B174" s="82" t="s">
        <v>163</v>
      </c>
      <c r="C174" s="60" t="s">
        <v>24</v>
      </c>
      <c r="D174" s="66" t="s">
        <v>56</v>
      </c>
      <c r="E174" s="66" t="s">
        <v>61</v>
      </c>
      <c r="F174" s="61" t="s">
        <v>164</v>
      </c>
      <c r="G174" s="61"/>
      <c r="H174" s="86">
        <f aca="true" t="shared" si="10" ref="H174:I177">H175</f>
        <v>30</v>
      </c>
      <c r="I174" s="86">
        <f t="shared" si="10"/>
        <v>30</v>
      </c>
    </row>
    <row r="175" spans="1:9" ht="30" hidden="1">
      <c r="A175" s="64"/>
      <c r="B175" s="80" t="s">
        <v>150</v>
      </c>
      <c r="C175" s="60" t="s">
        <v>24</v>
      </c>
      <c r="D175" s="66" t="s">
        <v>56</v>
      </c>
      <c r="E175" s="66" t="s">
        <v>61</v>
      </c>
      <c r="F175" s="61" t="s">
        <v>134</v>
      </c>
      <c r="G175" s="61"/>
      <c r="H175" s="68">
        <f t="shared" si="10"/>
        <v>30</v>
      </c>
      <c r="I175" s="68">
        <f t="shared" si="10"/>
        <v>30</v>
      </c>
    </row>
    <row r="176" spans="1:9" ht="30" hidden="1">
      <c r="A176" s="64"/>
      <c r="B176" s="73" t="s">
        <v>317</v>
      </c>
      <c r="C176" s="60" t="s">
        <v>24</v>
      </c>
      <c r="D176" s="66" t="s">
        <v>56</v>
      </c>
      <c r="E176" s="66" t="s">
        <v>61</v>
      </c>
      <c r="F176" s="61" t="s">
        <v>318</v>
      </c>
      <c r="G176" s="66"/>
      <c r="H176" s="68">
        <f t="shared" si="10"/>
        <v>30</v>
      </c>
      <c r="I176" s="68">
        <f t="shared" si="10"/>
        <v>30</v>
      </c>
    </row>
    <row r="177" spans="1:9" ht="15.75" hidden="1">
      <c r="A177" s="64"/>
      <c r="B177" s="70" t="s">
        <v>304</v>
      </c>
      <c r="C177" s="60" t="s">
        <v>24</v>
      </c>
      <c r="D177" s="66" t="s">
        <v>56</v>
      </c>
      <c r="E177" s="66" t="s">
        <v>61</v>
      </c>
      <c r="F177" s="66" t="s">
        <v>318</v>
      </c>
      <c r="G177" s="61" t="s">
        <v>305</v>
      </c>
      <c r="H177" s="86">
        <f t="shared" si="10"/>
        <v>30</v>
      </c>
      <c r="I177" s="86">
        <f t="shared" si="10"/>
        <v>30</v>
      </c>
    </row>
    <row r="178" spans="1:9" ht="15.75" hidden="1">
      <c r="A178" s="64"/>
      <c r="B178" s="75" t="s">
        <v>336</v>
      </c>
      <c r="C178" s="60" t="s">
        <v>24</v>
      </c>
      <c r="D178" s="66" t="s">
        <v>56</v>
      </c>
      <c r="E178" s="66" t="s">
        <v>61</v>
      </c>
      <c r="F178" s="66" t="s">
        <v>318</v>
      </c>
      <c r="G178" s="66" t="s">
        <v>311</v>
      </c>
      <c r="H178" s="68">
        <v>30</v>
      </c>
      <c r="I178" s="68">
        <v>30</v>
      </c>
    </row>
    <row r="179" spans="1:9" ht="30" hidden="1">
      <c r="A179" s="64" t="s">
        <v>63</v>
      </c>
      <c r="B179" s="69" t="s">
        <v>337</v>
      </c>
      <c r="C179" s="71" t="s">
        <v>24</v>
      </c>
      <c r="D179" s="72" t="s">
        <v>56</v>
      </c>
      <c r="E179" s="61" t="s">
        <v>41</v>
      </c>
      <c r="F179" s="72"/>
      <c r="G179" s="72"/>
      <c r="H179" s="94">
        <f>H182</f>
        <v>30</v>
      </c>
      <c r="I179" s="94">
        <f>I182</f>
        <v>30</v>
      </c>
    </row>
    <row r="180" spans="1:9" ht="30" hidden="1">
      <c r="A180" s="64"/>
      <c r="B180" s="82" t="s">
        <v>163</v>
      </c>
      <c r="C180" s="71" t="s">
        <v>24</v>
      </c>
      <c r="D180" s="72" t="s">
        <v>56</v>
      </c>
      <c r="E180" s="66" t="s">
        <v>41</v>
      </c>
      <c r="F180" s="87" t="s">
        <v>164</v>
      </c>
      <c r="G180" s="72"/>
      <c r="H180" s="94">
        <f aca="true" t="shared" si="11" ref="H180:I183">H181</f>
        <v>30</v>
      </c>
      <c r="I180" s="94">
        <f t="shared" si="11"/>
        <v>30</v>
      </c>
    </row>
    <row r="181" spans="1:9" ht="30" hidden="1">
      <c r="A181" s="64"/>
      <c r="B181" s="80" t="s">
        <v>150</v>
      </c>
      <c r="C181" s="71" t="s">
        <v>24</v>
      </c>
      <c r="D181" s="72" t="s">
        <v>56</v>
      </c>
      <c r="E181" s="66" t="s">
        <v>41</v>
      </c>
      <c r="F181" s="87" t="s">
        <v>134</v>
      </c>
      <c r="G181" s="72"/>
      <c r="H181" s="79">
        <f t="shared" si="11"/>
        <v>30</v>
      </c>
      <c r="I181" s="79">
        <f t="shared" si="11"/>
        <v>30</v>
      </c>
    </row>
    <row r="182" spans="1:9" ht="30" hidden="1">
      <c r="A182" s="64"/>
      <c r="B182" s="73" t="s">
        <v>317</v>
      </c>
      <c r="C182" s="71" t="s">
        <v>24</v>
      </c>
      <c r="D182" s="72" t="s">
        <v>56</v>
      </c>
      <c r="E182" s="66" t="s">
        <v>41</v>
      </c>
      <c r="F182" s="87" t="s">
        <v>318</v>
      </c>
      <c r="G182" s="72"/>
      <c r="H182" s="79">
        <f t="shared" si="11"/>
        <v>30</v>
      </c>
      <c r="I182" s="79">
        <f t="shared" si="11"/>
        <v>30</v>
      </c>
    </row>
    <row r="183" spans="1:9" ht="15.75" hidden="1">
      <c r="A183" s="64"/>
      <c r="B183" s="70" t="s">
        <v>304</v>
      </c>
      <c r="C183" s="71" t="s">
        <v>24</v>
      </c>
      <c r="D183" s="72" t="s">
        <v>56</v>
      </c>
      <c r="E183" s="66" t="s">
        <v>41</v>
      </c>
      <c r="F183" s="72" t="s">
        <v>318</v>
      </c>
      <c r="G183" s="87" t="s">
        <v>305</v>
      </c>
      <c r="H183" s="94">
        <f t="shared" si="11"/>
        <v>30</v>
      </c>
      <c r="I183" s="94">
        <f t="shared" si="11"/>
        <v>30</v>
      </c>
    </row>
    <row r="184" spans="1:9" ht="14.25" customHeight="1" hidden="1">
      <c r="A184" s="64"/>
      <c r="B184" s="75" t="s">
        <v>310</v>
      </c>
      <c r="C184" s="71" t="s">
        <v>24</v>
      </c>
      <c r="D184" s="72" t="s">
        <v>56</v>
      </c>
      <c r="E184" s="66" t="s">
        <v>41</v>
      </c>
      <c r="F184" s="72" t="s">
        <v>318</v>
      </c>
      <c r="G184" s="72" t="s">
        <v>311</v>
      </c>
      <c r="H184" s="79">
        <v>30</v>
      </c>
      <c r="I184" s="79">
        <v>30</v>
      </c>
    </row>
    <row r="185" spans="1:9" ht="30" hidden="1">
      <c r="A185" s="64" t="s">
        <v>64</v>
      </c>
      <c r="B185" s="70" t="s">
        <v>126</v>
      </c>
      <c r="C185" s="71" t="s">
        <v>24</v>
      </c>
      <c r="D185" s="72" t="s">
        <v>56</v>
      </c>
      <c r="E185" s="87" t="s">
        <v>122</v>
      </c>
      <c r="F185" s="72"/>
      <c r="G185" s="72"/>
      <c r="H185" s="94">
        <f>H188</f>
        <v>50</v>
      </c>
      <c r="I185" s="94">
        <f>I188</f>
        <v>50</v>
      </c>
    </row>
    <row r="186" spans="1:9" ht="30" hidden="1">
      <c r="A186" s="64"/>
      <c r="B186" s="82" t="s">
        <v>163</v>
      </c>
      <c r="C186" s="71" t="s">
        <v>24</v>
      </c>
      <c r="D186" s="72" t="s">
        <v>56</v>
      </c>
      <c r="E186" s="72" t="s">
        <v>122</v>
      </c>
      <c r="F186" s="87" t="s">
        <v>164</v>
      </c>
      <c r="G186" s="72"/>
      <c r="H186" s="94">
        <f aca="true" t="shared" si="12" ref="H186:I189">H187</f>
        <v>50</v>
      </c>
      <c r="I186" s="94">
        <f t="shared" si="12"/>
        <v>50</v>
      </c>
    </row>
    <row r="187" spans="1:9" ht="30" hidden="1">
      <c r="A187" s="64"/>
      <c r="B187" s="80" t="s">
        <v>150</v>
      </c>
      <c r="C187" s="71" t="s">
        <v>24</v>
      </c>
      <c r="D187" s="72" t="s">
        <v>56</v>
      </c>
      <c r="E187" s="72" t="s">
        <v>122</v>
      </c>
      <c r="F187" s="87" t="s">
        <v>134</v>
      </c>
      <c r="G187" s="72"/>
      <c r="H187" s="79">
        <f t="shared" si="12"/>
        <v>50</v>
      </c>
      <c r="I187" s="79">
        <f t="shared" si="12"/>
        <v>50</v>
      </c>
    </row>
    <row r="188" spans="1:9" ht="30" hidden="1">
      <c r="A188" s="64"/>
      <c r="B188" s="73" t="s">
        <v>317</v>
      </c>
      <c r="C188" s="71" t="s">
        <v>24</v>
      </c>
      <c r="D188" s="72" t="s">
        <v>56</v>
      </c>
      <c r="E188" s="72" t="s">
        <v>122</v>
      </c>
      <c r="F188" s="87" t="s">
        <v>318</v>
      </c>
      <c r="G188" s="72"/>
      <c r="H188" s="79">
        <f t="shared" si="12"/>
        <v>50</v>
      </c>
      <c r="I188" s="79">
        <f t="shared" si="12"/>
        <v>50</v>
      </c>
    </row>
    <row r="189" spans="1:9" ht="15.75" hidden="1">
      <c r="A189" s="64"/>
      <c r="B189" s="70" t="s">
        <v>304</v>
      </c>
      <c r="C189" s="71" t="s">
        <v>24</v>
      </c>
      <c r="D189" s="72" t="s">
        <v>56</v>
      </c>
      <c r="E189" s="72" t="s">
        <v>122</v>
      </c>
      <c r="F189" s="72" t="s">
        <v>318</v>
      </c>
      <c r="G189" s="87" t="s">
        <v>305</v>
      </c>
      <c r="H189" s="94">
        <f t="shared" si="12"/>
        <v>50</v>
      </c>
      <c r="I189" s="94">
        <f t="shared" si="12"/>
        <v>50</v>
      </c>
    </row>
    <row r="190" spans="1:9" ht="15.75" hidden="1">
      <c r="A190" s="64"/>
      <c r="B190" s="75" t="s">
        <v>310</v>
      </c>
      <c r="C190" s="71" t="s">
        <v>24</v>
      </c>
      <c r="D190" s="72" t="s">
        <v>56</v>
      </c>
      <c r="E190" s="72" t="s">
        <v>122</v>
      </c>
      <c r="F190" s="72" t="s">
        <v>318</v>
      </c>
      <c r="G190" s="72" t="s">
        <v>311</v>
      </c>
      <c r="H190" s="79">
        <v>50</v>
      </c>
      <c r="I190" s="79">
        <v>50</v>
      </c>
    </row>
    <row r="191" spans="1:9" ht="45" hidden="1">
      <c r="A191" s="64" t="s">
        <v>123</v>
      </c>
      <c r="B191" s="77" t="s">
        <v>338</v>
      </c>
      <c r="C191" s="71" t="s">
        <v>24</v>
      </c>
      <c r="D191" s="72" t="s">
        <v>56</v>
      </c>
      <c r="E191" s="95" t="s">
        <v>143</v>
      </c>
      <c r="F191" s="72"/>
      <c r="G191" s="72"/>
      <c r="H191" s="94">
        <f>H194</f>
        <v>50</v>
      </c>
      <c r="I191" s="94">
        <f>I194</f>
        <v>49.7</v>
      </c>
    </row>
    <row r="192" spans="1:9" ht="30" hidden="1">
      <c r="A192" s="64"/>
      <c r="B192" s="82" t="s">
        <v>163</v>
      </c>
      <c r="C192" s="71" t="s">
        <v>24</v>
      </c>
      <c r="D192" s="72" t="s">
        <v>56</v>
      </c>
      <c r="E192" s="90" t="s">
        <v>143</v>
      </c>
      <c r="F192" s="87" t="s">
        <v>164</v>
      </c>
      <c r="G192" s="72"/>
      <c r="H192" s="94">
        <f>H193</f>
        <v>50</v>
      </c>
      <c r="I192" s="94">
        <f>I193</f>
        <v>49.7</v>
      </c>
    </row>
    <row r="193" spans="1:9" ht="30" hidden="1">
      <c r="A193" s="64"/>
      <c r="B193" s="80" t="s">
        <v>150</v>
      </c>
      <c r="C193" s="71" t="s">
        <v>24</v>
      </c>
      <c r="D193" s="72" t="s">
        <v>56</v>
      </c>
      <c r="E193" s="90" t="s">
        <v>143</v>
      </c>
      <c r="F193" s="87" t="s">
        <v>134</v>
      </c>
      <c r="G193" s="72"/>
      <c r="H193" s="79">
        <f>H194</f>
        <v>50</v>
      </c>
      <c r="I193" s="79">
        <f>I194</f>
        <v>49.7</v>
      </c>
    </row>
    <row r="194" spans="1:9" ht="30" hidden="1">
      <c r="A194" s="64"/>
      <c r="B194" s="73" t="s">
        <v>317</v>
      </c>
      <c r="C194" s="71" t="s">
        <v>24</v>
      </c>
      <c r="D194" s="72" t="s">
        <v>56</v>
      </c>
      <c r="E194" s="90" t="s">
        <v>143</v>
      </c>
      <c r="F194" s="87" t="s">
        <v>318</v>
      </c>
      <c r="G194" s="72"/>
      <c r="H194" s="79">
        <f>H195+H197</f>
        <v>50</v>
      </c>
      <c r="I194" s="79">
        <f>I195+I197</f>
        <v>49.7</v>
      </c>
    </row>
    <row r="195" spans="1:9" ht="15.75" hidden="1">
      <c r="A195" s="64"/>
      <c r="B195" s="70" t="s">
        <v>304</v>
      </c>
      <c r="C195" s="71" t="s">
        <v>24</v>
      </c>
      <c r="D195" s="72" t="s">
        <v>56</v>
      </c>
      <c r="E195" s="90" t="s">
        <v>143</v>
      </c>
      <c r="F195" s="72" t="s">
        <v>318</v>
      </c>
      <c r="G195" s="87" t="s">
        <v>305</v>
      </c>
      <c r="H195" s="94">
        <f>H196</f>
        <v>20</v>
      </c>
      <c r="I195" s="94">
        <f>I196</f>
        <v>20</v>
      </c>
    </row>
    <row r="196" spans="1:9" ht="15.75" hidden="1">
      <c r="A196" s="64"/>
      <c r="B196" s="75" t="s">
        <v>310</v>
      </c>
      <c r="C196" s="71" t="s">
        <v>24</v>
      </c>
      <c r="D196" s="72" t="s">
        <v>56</v>
      </c>
      <c r="E196" s="90" t="s">
        <v>143</v>
      </c>
      <c r="F196" s="72" t="s">
        <v>318</v>
      </c>
      <c r="G196" s="72" t="s">
        <v>311</v>
      </c>
      <c r="H196" s="79">
        <v>20</v>
      </c>
      <c r="I196" s="79">
        <v>20</v>
      </c>
    </row>
    <row r="197" spans="1:9" ht="15.75" hidden="1">
      <c r="A197" s="64"/>
      <c r="B197" s="69" t="s">
        <v>298</v>
      </c>
      <c r="C197" s="71" t="s">
        <v>24</v>
      </c>
      <c r="D197" s="72" t="s">
        <v>56</v>
      </c>
      <c r="E197" s="90" t="s">
        <v>143</v>
      </c>
      <c r="F197" s="72" t="s">
        <v>318</v>
      </c>
      <c r="G197" s="87" t="s">
        <v>299</v>
      </c>
      <c r="H197" s="94">
        <v>30</v>
      </c>
      <c r="I197" s="94">
        <v>29.7</v>
      </c>
    </row>
    <row r="198" spans="1:9" ht="15.75">
      <c r="A198" s="58" t="s">
        <v>32</v>
      </c>
      <c r="B198" s="96" t="s">
        <v>127</v>
      </c>
      <c r="C198" s="93" t="s">
        <v>24</v>
      </c>
      <c r="D198" s="87" t="s">
        <v>132</v>
      </c>
      <c r="E198" s="95"/>
      <c r="F198" s="72"/>
      <c r="G198" s="72"/>
      <c r="H198" s="94">
        <f aca="true" t="shared" si="13" ref="H198:I201">H199</f>
        <v>20</v>
      </c>
      <c r="I198" s="94">
        <f t="shared" si="13"/>
        <v>0</v>
      </c>
    </row>
    <row r="199" spans="1:9" ht="15.75">
      <c r="A199" s="76" t="s">
        <v>35</v>
      </c>
      <c r="B199" s="70" t="s">
        <v>128</v>
      </c>
      <c r="C199" s="71" t="s">
        <v>24</v>
      </c>
      <c r="D199" s="72" t="s">
        <v>132</v>
      </c>
      <c r="E199" s="90"/>
      <c r="F199" s="72"/>
      <c r="G199" s="72"/>
      <c r="H199" s="79">
        <v>20</v>
      </c>
      <c r="I199" s="79">
        <v>0</v>
      </c>
    </row>
    <row r="200" spans="1:9" ht="15.75" hidden="1">
      <c r="A200" s="76" t="s">
        <v>97</v>
      </c>
      <c r="B200" s="70" t="s">
        <v>120</v>
      </c>
      <c r="C200" s="71" t="s">
        <v>24</v>
      </c>
      <c r="D200" s="72" t="s">
        <v>119</v>
      </c>
      <c r="E200" s="95" t="s">
        <v>121</v>
      </c>
      <c r="F200" s="87"/>
      <c r="G200" s="72"/>
      <c r="H200" s="79">
        <f t="shared" si="13"/>
        <v>76.1</v>
      </c>
      <c r="I200" s="79">
        <f t="shared" si="13"/>
        <v>76.05</v>
      </c>
    </row>
    <row r="201" spans="1:9" ht="30" hidden="1">
      <c r="A201" s="76"/>
      <c r="B201" s="82" t="s">
        <v>163</v>
      </c>
      <c r="C201" s="71" t="s">
        <v>24</v>
      </c>
      <c r="D201" s="72" t="s">
        <v>119</v>
      </c>
      <c r="E201" s="90" t="s">
        <v>121</v>
      </c>
      <c r="F201" s="87" t="s">
        <v>164</v>
      </c>
      <c r="G201" s="72"/>
      <c r="H201" s="94">
        <f t="shared" si="13"/>
        <v>76.1</v>
      </c>
      <c r="I201" s="94">
        <f t="shared" si="13"/>
        <v>76.05</v>
      </c>
    </row>
    <row r="202" spans="1:9" ht="30" hidden="1">
      <c r="A202" s="76"/>
      <c r="B202" s="80" t="s">
        <v>150</v>
      </c>
      <c r="C202" s="71" t="s">
        <v>24</v>
      </c>
      <c r="D202" s="72" t="s">
        <v>119</v>
      </c>
      <c r="E202" s="90" t="s">
        <v>121</v>
      </c>
      <c r="F202" s="87" t="s">
        <v>134</v>
      </c>
      <c r="G202" s="72"/>
      <c r="H202" s="79">
        <f>H203+H206</f>
        <v>76.1</v>
      </c>
      <c r="I202" s="79">
        <f>I203+I206</f>
        <v>76.05</v>
      </c>
    </row>
    <row r="203" spans="1:9" ht="30" hidden="1">
      <c r="A203" s="88"/>
      <c r="B203" s="73" t="s">
        <v>302</v>
      </c>
      <c r="C203" s="71" t="s">
        <v>24</v>
      </c>
      <c r="D203" s="72" t="s">
        <v>119</v>
      </c>
      <c r="E203" s="90" t="s">
        <v>121</v>
      </c>
      <c r="F203" s="87" t="s">
        <v>303</v>
      </c>
      <c r="G203" s="72"/>
      <c r="H203" s="79">
        <f>H204</f>
        <v>72.6</v>
      </c>
      <c r="I203" s="79">
        <f>I204</f>
        <v>72.55</v>
      </c>
    </row>
    <row r="204" spans="1:9" ht="15.75" hidden="1">
      <c r="A204" s="88"/>
      <c r="B204" s="70" t="s">
        <v>304</v>
      </c>
      <c r="C204" s="71" t="s">
        <v>24</v>
      </c>
      <c r="D204" s="72" t="s">
        <v>119</v>
      </c>
      <c r="E204" s="90" t="s">
        <v>121</v>
      </c>
      <c r="F204" s="72" t="s">
        <v>303</v>
      </c>
      <c r="G204" s="87" t="s">
        <v>305</v>
      </c>
      <c r="H204" s="94">
        <f>H205</f>
        <v>72.6</v>
      </c>
      <c r="I204" s="94">
        <f>I205</f>
        <v>72.55</v>
      </c>
    </row>
    <row r="205" spans="1:9" ht="15.75" hidden="1">
      <c r="A205" s="88"/>
      <c r="B205" s="75" t="s">
        <v>310</v>
      </c>
      <c r="C205" s="71" t="s">
        <v>24</v>
      </c>
      <c r="D205" s="72" t="s">
        <v>119</v>
      </c>
      <c r="E205" s="90" t="s">
        <v>121</v>
      </c>
      <c r="F205" s="72" t="s">
        <v>303</v>
      </c>
      <c r="G205" s="72" t="s">
        <v>311</v>
      </c>
      <c r="H205" s="79">
        <v>72.6</v>
      </c>
      <c r="I205" s="79">
        <v>72.55</v>
      </c>
    </row>
    <row r="206" spans="1:9" ht="30" hidden="1">
      <c r="A206" s="88"/>
      <c r="B206" s="73" t="s">
        <v>317</v>
      </c>
      <c r="C206" s="71" t="s">
        <v>24</v>
      </c>
      <c r="D206" s="72" t="s">
        <v>119</v>
      </c>
      <c r="E206" s="90" t="s">
        <v>121</v>
      </c>
      <c r="F206" s="87" t="s">
        <v>318</v>
      </c>
      <c r="G206" s="72"/>
      <c r="H206" s="79">
        <f>H207</f>
        <v>3.5</v>
      </c>
      <c r="I206" s="79">
        <f>I207</f>
        <v>3.5</v>
      </c>
    </row>
    <row r="207" spans="1:9" ht="15.75" hidden="1">
      <c r="A207" s="88"/>
      <c r="B207" s="70" t="s">
        <v>304</v>
      </c>
      <c r="C207" s="71" t="s">
        <v>24</v>
      </c>
      <c r="D207" s="72" t="s">
        <v>119</v>
      </c>
      <c r="E207" s="90" t="s">
        <v>121</v>
      </c>
      <c r="F207" s="72" t="s">
        <v>318</v>
      </c>
      <c r="G207" s="87" t="s">
        <v>305</v>
      </c>
      <c r="H207" s="94">
        <f>H208</f>
        <v>3.5</v>
      </c>
      <c r="I207" s="94">
        <f>I208</f>
        <v>3.5</v>
      </c>
    </row>
    <row r="208" spans="1:9" ht="15.75" hidden="1">
      <c r="A208" s="88"/>
      <c r="B208" s="75" t="s">
        <v>310</v>
      </c>
      <c r="C208" s="71" t="s">
        <v>24</v>
      </c>
      <c r="D208" s="72" t="s">
        <v>119</v>
      </c>
      <c r="E208" s="90" t="s">
        <v>121</v>
      </c>
      <c r="F208" s="72" t="s">
        <v>318</v>
      </c>
      <c r="G208" s="72" t="s">
        <v>311</v>
      </c>
      <c r="H208" s="79">
        <v>3.5</v>
      </c>
      <c r="I208" s="79">
        <v>3.5</v>
      </c>
    </row>
    <row r="209" spans="1:9" ht="15.75">
      <c r="A209" s="58" t="s">
        <v>39</v>
      </c>
      <c r="B209" s="59" t="s">
        <v>66</v>
      </c>
      <c r="C209" s="53" t="s">
        <v>24</v>
      </c>
      <c r="D209" s="61" t="s">
        <v>65</v>
      </c>
      <c r="E209" s="66"/>
      <c r="F209" s="66"/>
      <c r="G209" s="66"/>
      <c r="H209" s="86">
        <f>H210</f>
        <v>18043.6</v>
      </c>
      <c r="I209" s="86">
        <f>I210</f>
        <v>9797.59</v>
      </c>
    </row>
    <row r="210" spans="1:9" ht="15.75">
      <c r="A210" s="64" t="s">
        <v>40</v>
      </c>
      <c r="B210" s="65" t="s">
        <v>80</v>
      </c>
      <c r="C210" s="60" t="s">
        <v>24</v>
      </c>
      <c r="D210" s="66" t="s">
        <v>81</v>
      </c>
      <c r="E210" s="66"/>
      <c r="F210" s="66"/>
      <c r="G210" s="66"/>
      <c r="H210" s="68">
        <v>18043.6</v>
      </c>
      <c r="I210" s="68">
        <f>'Расходы ведомствен.стр-ра'!H72</f>
        <v>9797.59</v>
      </c>
    </row>
    <row r="211" spans="1:9" ht="15.75" hidden="1">
      <c r="A211" s="64"/>
      <c r="B211" s="89" t="s">
        <v>117</v>
      </c>
      <c r="C211" s="71" t="s">
        <v>24</v>
      </c>
      <c r="D211" s="72" t="s">
        <v>81</v>
      </c>
      <c r="E211" s="87" t="s">
        <v>367</v>
      </c>
      <c r="F211" s="66"/>
      <c r="G211" s="66"/>
      <c r="H211" s="86">
        <f>H212+H220</f>
        <v>17185.1</v>
      </c>
      <c r="I211" s="86">
        <f>I212+I220</f>
        <v>16982.78</v>
      </c>
    </row>
    <row r="212" spans="1:9" ht="30" hidden="1">
      <c r="A212" s="64" t="s">
        <v>115</v>
      </c>
      <c r="B212" s="70" t="s">
        <v>278</v>
      </c>
      <c r="C212" s="71" t="s">
        <v>24</v>
      </c>
      <c r="D212" s="72" t="s">
        <v>81</v>
      </c>
      <c r="E212" s="87" t="s">
        <v>107</v>
      </c>
      <c r="F212" s="66"/>
      <c r="G212" s="66"/>
      <c r="H212" s="86">
        <f>H215</f>
        <v>6007.5</v>
      </c>
      <c r="I212" s="86">
        <f>I215</f>
        <v>6007.35</v>
      </c>
    </row>
    <row r="213" spans="1:9" ht="30" hidden="1">
      <c r="A213" s="64"/>
      <c r="B213" s="82" t="s">
        <v>163</v>
      </c>
      <c r="C213" s="71" t="s">
        <v>24</v>
      </c>
      <c r="D213" s="72" t="s">
        <v>81</v>
      </c>
      <c r="E213" s="72" t="s">
        <v>107</v>
      </c>
      <c r="F213" s="61" t="s">
        <v>164</v>
      </c>
      <c r="G213" s="66"/>
      <c r="H213" s="86">
        <f>H214</f>
        <v>6007.5</v>
      </c>
      <c r="I213" s="86">
        <f>I214</f>
        <v>6007.35</v>
      </c>
    </row>
    <row r="214" spans="1:9" ht="30" hidden="1">
      <c r="A214" s="64"/>
      <c r="B214" s="80" t="s">
        <v>150</v>
      </c>
      <c r="C214" s="71" t="s">
        <v>24</v>
      </c>
      <c r="D214" s="72" t="s">
        <v>81</v>
      </c>
      <c r="E214" s="72" t="s">
        <v>107</v>
      </c>
      <c r="F214" s="61" t="s">
        <v>134</v>
      </c>
      <c r="G214" s="66"/>
      <c r="H214" s="68">
        <f>H215</f>
        <v>6007.5</v>
      </c>
      <c r="I214" s="68">
        <f>I215</f>
        <v>6007.35</v>
      </c>
    </row>
    <row r="215" spans="1:9" ht="30" hidden="1">
      <c r="A215" s="64"/>
      <c r="B215" s="73" t="s">
        <v>317</v>
      </c>
      <c r="C215" s="71" t="s">
        <v>24</v>
      </c>
      <c r="D215" s="72" t="s">
        <v>81</v>
      </c>
      <c r="E215" s="72" t="s">
        <v>107</v>
      </c>
      <c r="F215" s="61" t="s">
        <v>318</v>
      </c>
      <c r="G215" s="66"/>
      <c r="H215" s="68">
        <f>H216+H218</f>
        <v>6007.5</v>
      </c>
      <c r="I215" s="68">
        <f>I216+I218</f>
        <v>6007.35</v>
      </c>
    </row>
    <row r="216" spans="1:9" ht="15.75" hidden="1">
      <c r="A216" s="64"/>
      <c r="B216" s="70" t="s">
        <v>304</v>
      </c>
      <c r="C216" s="60" t="s">
        <v>24</v>
      </c>
      <c r="D216" s="66" t="s">
        <v>81</v>
      </c>
      <c r="E216" s="72" t="s">
        <v>107</v>
      </c>
      <c r="F216" s="66" t="s">
        <v>318</v>
      </c>
      <c r="G216" s="61" t="s">
        <v>305</v>
      </c>
      <c r="H216" s="86">
        <f>H217</f>
        <v>4579.8</v>
      </c>
      <c r="I216" s="86">
        <f>I217</f>
        <v>4579.68</v>
      </c>
    </row>
    <row r="217" spans="1:9" ht="15.75" hidden="1">
      <c r="A217" s="64"/>
      <c r="B217" s="75" t="s">
        <v>310</v>
      </c>
      <c r="C217" s="60" t="s">
        <v>24</v>
      </c>
      <c r="D217" s="66" t="s">
        <v>81</v>
      </c>
      <c r="E217" s="72" t="s">
        <v>107</v>
      </c>
      <c r="F217" s="66" t="s">
        <v>318</v>
      </c>
      <c r="G217" s="72" t="s">
        <v>311</v>
      </c>
      <c r="H217" s="79">
        <v>4579.8</v>
      </c>
      <c r="I217" s="79">
        <v>4579.68</v>
      </c>
    </row>
    <row r="218" spans="1:9" ht="15.75" hidden="1">
      <c r="A218" s="64"/>
      <c r="B218" s="69" t="s">
        <v>312</v>
      </c>
      <c r="C218" s="60" t="s">
        <v>24</v>
      </c>
      <c r="D218" s="66" t="s">
        <v>81</v>
      </c>
      <c r="E218" s="72" t="s">
        <v>107</v>
      </c>
      <c r="F218" s="66" t="s">
        <v>318</v>
      </c>
      <c r="G218" s="61" t="s">
        <v>151</v>
      </c>
      <c r="H218" s="86">
        <f>H219</f>
        <v>1427.7</v>
      </c>
      <c r="I218" s="86">
        <f>I219</f>
        <v>1427.67</v>
      </c>
    </row>
    <row r="219" spans="1:9" ht="15.75" hidden="1">
      <c r="A219" s="64"/>
      <c r="B219" s="75" t="s">
        <v>313</v>
      </c>
      <c r="C219" s="60" t="s">
        <v>24</v>
      </c>
      <c r="D219" s="66" t="s">
        <v>81</v>
      </c>
      <c r="E219" s="72" t="s">
        <v>107</v>
      </c>
      <c r="F219" s="66" t="s">
        <v>318</v>
      </c>
      <c r="G219" s="66" t="s">
        <v>314</v>
      </c>
      <c r="H219" s="68">
        <v>1427.7</v>
      </c>
      <c r="I219" s="68">
        <v>1427.67</v>
      </c>
    </row>
    <row r="220" spans="1:9" ht="30" hidden="1">
      <c r="A220" s="64" t="s">
        <v>359</v>
      </c>
      <c r="B220" s="70" t="s">
        <v>365</v>
      </c>
      <c r="C220" s="60" t="s">
        <v>24</v>
      </c>
      <c r="D220" s="66" t="s">
        <v>81</v>
      </c>
      <c r="E220" s="87" t="s">
        <v>369</v>
      </c>
      <c r="F220" s="66"/>
      <c r="G220" s="66"/>
      <c r="H220" s="86">
        <f>H221+H229</f>
        <v>11177.6</v>
      </c>
      <c r="I220" s="86">
        <f>I221+I229</f>
        <v>10975.429999999998</v>
      </c>
    </row>
    <row r="221" spans="1:9" ht="30" hidden="1">
      <c r="A221" s="97" t="s">
        <v>370</v>
      </c>
      <c r="B221" s="98" t="s">
        <v>475</v>
      </c>
      <c r="C221" s="60" t="s">
        <v>24</v>
      </c>
      <c r="D221" s="66" t="s">
        <v>81</v>
      </c>
      <c r="E221" s="87" t="s">
        <v>366</v>
      </c>
      <c r="F221" s="66"/>
      <c r="G221" s="66"/>
      <c r="H221" s="68">
        <f aca="true" t="shared" si="14" ref="H221:I223">H222</f>
        <v>10000</v>
      </c>
      <c r="I221" s="68">
        <f t="shared" si="14"/>
        <v>9857.589999999998</v>
      </c>
    </row>
    <row r="222" spans="1:9" ht="30" hidden="1">
      <c r="A222" s="97"/>
      <c r="B222" s="82" t="s">
        <v>163</v>
      </c>
      <c r="C222" s="60" t="s">
        <v>24</v>
      </c>
      <c r="D222" s="66" t="s">
        <v>81</v>
      </c>
      <c r="E222" s="72" t="s">
        <v>366</v>
      </c>
      <c r="F222" s="61" t="s">
        <v>164</v>
      </c>
      <c r="G222" s="66"/>
      <c r="H222" s="68">
        <f t="shared" si="14"/>
        <v>10000</v>
      </c>
      <c r="I222" s="68">
        <f t="shared" si="14"/>
        <v>9857.589999999998</v>
      </c>
    </row>
    <row r="223" spans="1:9" ht="30" hidden="1">
      <c r="A223" s="97"/>
      <c r="B223" s="80" t="s">
        <v>150</v>
      </c>
      <c r="C223" s="60" t="s">
        <v>24</v>
      </c>
      <c r="D223" s="66" t="s">
        <v>81</v>
      </c>
      <c r="E223" s="72" t="s">
        <v>366</v>
      </c>
      <c r="F223" s="61" t="s">
        <v>134</v>
      </c>
      <c r="G223" s="66"/>
      <c r="H223" s="68">
        <f t="shared" si="14"/>
        <v>10000</v>
      </c>
      <c r="I223" s="68">
        <f t="shared" si="14"/>
        <v>9857.589999999998</v>
      </c>
    </row>
    <row r="224" spans="1:9" ht="30" hidden="1">
      <c r="A224" s="97"/>
      <c r="B224" s="78" t="s">
        <v>317</v>
      </c>
      <c r="C224" s="60" t="s">
        <v>24</v>
      </c>
      <c r="D224" s="66" t="s">
        <v>81</v>
      </c>
      <c r="E224" s="72" t="s">
        <v>366</v>
      </c>
      <c r="F224" s="61" t="s">
        <v>318</v>
      </c>
      <c r="G224" s="66"/>
      <c r="H224" s="68">
        <f>H225+H227</f>
        <v>10000</v>
      </c>
      <c r="I224" s="68">
        <f>I225+I227</f>
        <v>9857.589999999998</v>
      </c>
    </row>
    <row r="225" spans="1:9" ht="16.5" customHeight="1" hidden="1">
      <c r="A225" s="97"/>
      <c r="B225" s="70" t="s">
        <v>304</v>
      </c>
      <c r="C225" s="60" t="s">
        <v>24</v>
      </c>
      <c r="D225" s="66" t="s">
        <v>81</v>
      </c>
      <c r="E225" s="72" t="s">
        <v>366</v>
      </c>
      <c r="F225" s="66" t="s">
        <v>318</v>
      </c>
      <c r="G225" s="61" t="s">
        <v>305</v>
      </c>
      <c r="H225" s="68">
        <f>H226</f>
        <v>9290</v>
      </c>
      <c r="I225" s="68">
        <f>I226</f>
        <v>9148.21</v>
      </c>
    </row>
    <row r="226" spans="1:9" ht="18.75" customHeight="1" hidden="1">
      <c r="A226" s="97"/>
      <c r="B226" s="75" t="s">
        <v>310</v>
      </c>
      <c r="C226" s="60" t="s">
        <v>24</v>
      </c>
      <c r="D226" s="66" t="s">
        <v>81</v>
      </c>
      <c r="E226" s="72" t="s">
        <v>366</v>
      </c>
      <c r="F226" s="66" t="s">
        <v>318</v>
      </c>
      <c r="G226" s="72" t="s">
        <v>311</v>
      </c>
      <c r="H226" s="68">
        <v>9290</v>
      </c>
      <c r="I226" s="68">
        <v>9148.21</v>
      </c>
    </row>
    <row r="227" spans="1:9" ht="18.75" customHeight="1" hidden="1">
      <c r="A227" s="97"/>
      <c r="B227" s="69" t="s">
        <v>312</v>
      </c>
      <c r="C227" s="60" t="s">
        <v>24</v>
      </c>
      <c r="D227" s="66" t="s">
        <v>81</v>
      </c>
      <c r="E227" s="72" t="s">
        <v>366</v>
      </c>
      <c r="F227" s="66" t="s">
        <v>318</v>
      </c>
      <c r="G227" s="61" t="s">
        <v>151</v>
      </c>
      <c r="H227" s="68">
        <f>H228</f>
        <v>710</v>
      </c>
      <c r="I227" s="68">
        <f>I228</f>
        <v>709.38</v>
      </c>
    </row>
    <row r="228" spans="1:9" ht="27.75" customHeight="1" hidden="1">
      <c r="A228" s="97"/>
      <c r="B228" s="75" t="s">
        <v>313</v>
      </c>
      <c r="C228" s="60" t="s">
        <v>24</v>
      </c>
      <c r="D228" s="66" t="s">
        <v>81</v>
      </c>
      <c r="E228" s="72" t="s">
        <v>366</v>
      </c>
      <c r="F228" s="66" t="s">
        <v>318</v>
      </c>
      <c r="G228" s="66" t="s">
        <v>314</v>
      </c>
      <c r="H228" s="68">
        <v>710</v>
      </c>
      <c r="I228" s="68">
        <v>709.38</v>
      </c>
    </row>
    <row r="229" spans="1:9" ht="61.5" customHeight="1" hidden="1">
      <c r="A229" s="97" t="s">
        <v>371</v>
      </c>
      <c r="B229" s="99" t="s">
        <v>390</v>
      </c>
      <c r="C229" s="60" t="s">
        <v>24</v>
      </c>
      <c r="D229" s="66" t="s">
        <v>81</v>
      </c>
      <c r="E229" s="87" t="s">
        <v>368</v>
      </c>
      <c r="F229" s="66"/>
      <c r="G229" s="66"/>
      <c r="H229" s="68">
        <f aca="true" t="shared" si="15" ref="H229:I233">H230</f>
        <v>1177.6</v>
      </c>
      <c r="I229" s="68">
        <f t="shared" si="15"/>
        <v>1117.84</v>
      </c>
    </row>
    <row r="230" spans="1:9" ht="30" hidden="1">
      <c r="A230" s="97"/>
      <c r="B230" s="82" t="s">
        <v>163</v>
      </c>
      <c r="C230" s="60" t="s">
        <v>24</v>
      </c>
      <c r="D230" s="66" t="s">
        <v>81</v>
      </c>
      <c r="E230" s="72" t="s">
        <v>368</v>
      </c>
      <c r="F230" s="61" t="s">
        <v>164</v>
      </c>
      <c r="G230" s="66"/>
      <c r="H230" s="68">
        <f t="shared" si="15"/>
        <v>1177.6</v>
      </c>
      <c r="I230" s="68">
        <f t="shared" si="15"/>
        <v>1117.84</v>
      </c>
    </row>
    <row r="231" spans="1:9" ht="43.5" customHeight="1" hidden="1">
      <c r="A231" s="97"/>
      <c r="B231" s="80" t="s">
        <v>150</v>
      </c>
      <c r="C231" s="60" t="s">
        <v>24</v>
      </c>
      <c r="D231" s="66" t="s">
        <v>81</v>
      </c>
      <c r="E231" s="72" t="s">
        <v>368</v>
      </c>
      <c r="F231" s="61" t="s">
        <v>134</v>
      </c>
      <c r="G231" s="66"/>
      <c r="H231" s="68">
        <f t="shared" si="15"/>
        <v>1177.6</v>
      </c>
      <c r="I231" s="68">
        <f t="shared" si="15"/>
        <v>1117.84</v>
      </c>
    </row>
    <row r="232" spans="1:9" ht="30" hidden="1">
      <c r="A232" s="97"/>
      <c r="B232" s="73" t="s">
        <v>317</v>
      </c>
      <c r="C232" s="60" t="s">
        <v>24</v>
      </c>
      <c r="D232" s="66" t="s">
        <v>81</v>
      </c>
      <c r="E232" s="72" t="s">
        <v>368</v>
      </c>
      <c r="F232" s="61" t="s">
        <v>318</v>
      </c>
      <c r="G232" s="66"/>
      <c r="H232" s="68">
        <f t="shared" si="15"/>
        <v>1177.6</v>
      </c>
      <c r="I232" s="68">
        <f t="shared" si="15"/>
        <v>1117.84</v>
      </c>
    </row>
    <row r="233" spans="1:9" ht="21" customHeight="1" hidden="1">
      <c r="A233" s="97"/>
      <c r="B233" s="70" t="s">
        <v>304</v>
      </c>
      <c r="C233" s="60" t="s">
        <v>24</v>
      </c>
      <c r="D233" s="66" t="s">
        <v>81</v>
      </c>
      <c r="E233" s="72" t="s">
        <v>368</v>
      </c>
      <c r="F233" s="66" t="s">
        <v>318</v>
      </c>
      <c r="G233" s="61" t="s">
        <v>305</v>
      </c>
      <c r="H233" s="68">
        <f t="shared" si="15"/>
        <v>1177.6</v>
      </c>
      <c r="I233" s="68">
        <f t="shared" si="15"/>
        <v>1117.84</v>
      </c>
    </row>
    <row r="234" spans="1:9" ht="24.75" customHeight="1" hidden="1">
      <c r="A234" s="97"/>
      <c r="B234" s="75" t="s">
        <v>310</v>
      </c>
      <c r="C234" s="60" t="s">
        <v>24</v>
      </c>
      <c r="D234" s="66" t="s">
        <v>81</v>
      </c>
      <c r="E234" s="72" t="s">
        <v>368</v>
      </c>
      <c r="F234" s="66" t="s">
        <v>318</v>
      </c>
      <c r="G234" s="72" t="s">
        <v>311</v>
      </c>
      <c r="H234" s="68">
        <v>1177.6</v>
      </c>
      <c r="I234" s="68">
        <v>1117.84</v>
      </c>
    </row>
    <row r="235" spans="1:9" ht="16.5" customHeight="1">
      <c r="A235" s="58" t="s">
        <v>42</v>
      </c>
      <c r="B235" s="96" t="s">
        <v>95</v>
      </c>
      <c r="C235" s="53" t="s">
        <v>24</v>
      </c>
      <c r="D235" s="61" t="s">
        <v>90</v>
      </c>
      <c r="E235" s="66"/>
      <c r="F235" s="66"/>
      <c r="G235" s="66"/>
      <c r="H235" s="86">
        <f>H240</f>
        <v>50</v>
      </c>
      <c r="I235" s="86">
        <f>I236</f>
        <v>0</v>
      </c>
    </row>
    <row r="236" spans="1:9" ht="15.75">
      <c r="A236" s="64" t="s">
        <v>43</v>
      </c>
      <c r="B236" s="69" t="s">
        <v>94</v>
      </c>
      <c r="C236" s="60" t="s">
        <v>24</v>
      </c>
      <c r="D236" s="66" t="s">
        <v>91</v>
      </c>
      <c r="E236" s="66"/>
      <c r="F236" s="66"/>
      <c r="G236" s="66"/>
      <c r="H236" s="68">
        <f>H240</f>
        <v>50</v>
      </c>
      <c r="I236" s="68">
        <v>0</v>
      </c>
    </row>
    <row r="237" spans="1:9" ht="30" hidden="1">
      <c r="A237" s="64" t="s">
        <v>279</v>
      </c>
      <c r="B237" s="70" t="s">
        <v>116</v>
      </c>
      <c r="C237" s="60" t="s">
        <v>24</v>
      </c>
      <c r="D237" s="66" t="s">
        <v>91</v>
      </c>
      <c r="E237" s="61" t="s">
        <v>92</v>
      </c>
      <c r="F237" s="66"/>
      <c r="G237" s="66"/>
      <c r="H237" s="86">
        <f aca="true" t="shared" si="16" ref="H237:I241">H238</f>
        <v>50</v>
      </c>
      <c r="I237" s="86">
        <f t="shared" si="16"/>
        <v>50</v>
      </c>
    </row>
    <row r="238" spans="1:9" ht="30" hidden="1">
      <c r="A238" s="58"/>
      <c r="B238" s="82" t="s">
        <v>163</v>
      </c>
      <c r="C238" s="60" t="s">
        <v>24</v>
      </c>
      <c r="D238" s="66" t="s">
        <v>91</v>
      </c>
      <c r="E238" s="66" t="s">
        <v>92</v>
      </c>
      <c r="F238" s="61" t="s">
        <v>164</v>
      </c>
      <c r="G238" s="66"/>
      <c r="H238" s="86">
        <f t="shared" si="16"/>
        <v>50</v>
      </c>
      <c r="I238" s="86">
        <f t="shared" si="16"/>
        <v>50</v>
      </c>
    </row>
    <row r="239" spans="1:9" ht="30" hidden="1">
      <c r="A239" s="58"/>
      <c r="B239" s="80" t="s">
        <v>150</v>
      </c>
      <c r="C239" s="60" t="s">
        <v>24</v>
      </c>
      <c r="D239" s="66" t="s">
        <v>91</v>
      </c>
      <c r="E239" s="66" t="s">
        <v>92</v>
      </c>
      <c r="F239" s="61" t="s">
        <v>134</v>
      </c>
      <c r="G239" s="66"/>
      <c r="H239" s="68">
        <f t="shared" si="16"/>
        <v>50</v>
      </c>
      <c r="I239" s="68">
        <f t="shared" si="16"/>
        <v>50</v>
      </c>
    </row>
    <row r="240" spans="1:9" ht="30" hidden="1">
      <c r="A240" s="92"/>
      <c r="B240" s="73" t="s">
        <v>317</v>
      </c>
      <c r="C240" s="60" t="s">
        <v>24</v>
      </c>
      <c r="D240" s="66" t="s">
        <v>91</v>
      </c>
      <c r="E240" s="66" t="s">
        <v>92</v>
      </c>
      <c r="F240" s="61" t="s">
        <v>318</v>
      </c>
      <c r="G240" s="66"/>
      <c r="H240" s="68">
        <f t="shared" si="16"/>
        <v>50</v>
      </c>
      <c r="I240" s="68">
        <f t="shared" si="16"/>
        <v>50</v>
      </c>
    </row>
    <row r="241" spans="1:9" ht="15.75" hidden="1">
      <c r="A241" s="64"/>
      <c r="B241" s="70" t="s">
        <v>304</v>
      </c>
      <c r="C241" s="60" t="s">
        <v>24</v>
      </c>
      <c r="D241" s="66" t="s">
        <v>91</v>
      </c>
      <c r="E241" s="66" t="s">
        <v>92</v>
      </c>
      <c r="F241" s="66" t="s">
        <v>318</v>
      </c>
      <c r="G241" s="61" t="s">
        <v>305</v>
      </c>
      <c r="H241" s="86">
        <f t="shared" si="16"/>
        <v>50</v>
      </c>
      <c r="I241" s="86">
        <f t="shared" si="16"/>
        <v>50</v>
      </c>
    </row>
    <row r="242" spans="1:9" ht="15.75" hidden="1">
      <c r="A242" s="64"/>
      <c r="B242" s="75" t="s">
        <v>310</v>
      </c>
      <c r="C242" s="60" t="s">
        <v>24</v>
      </c>
      <c r="D242" s="66" t="s">
        <v>91</v>
      </c>
      <c r="E242" s="66" t="s">
        <v>92</v>
      </c>
      <c r="F242" s="66" t="s">
        <v>318</v>
      </c>
      <c r="G242" s="66" t="s">
        <v>311</v>
      </c>
      <c r="H242" s="68">
        <v>50</v>
      </c>
      <c r="I242" s="68">
        <v>50</v>
      </c>
    </row>
    <row r="243" spans="1:9" ht="15.75">
      <c r="A243" s="58" t="s">
        <v>68</v>
      </c>
      <c r="B243" s="59" t="s">
        <v>75</v>
      </c>
      <c r="C243" s="53" t="s">
        <v>24</v>
      </c>
      <c r="D243" s="61" t="s">
        <v>76</v>
      </c>
      <c r="E243" s="66"/>
      <c r="F243" s="66"/>
      <c r="G243" s="66"/>
      <c r="H243" s="86">
        <f>H244+H280+H251</f>
        <v>6995.2</v>
      </c>
      <c r="I243" s="86">
        <f>I244+I280+I251</f>
        <v>4076.88</v>
      </c>
    </row>
    <row r="244" spans="1:9" ht="30">
      <c r="A244" s="76" t="s">
        <v>69</v>
      </c>
      <c r="B244" s="80" t="s">
        <v>140</v>
      </c>
      <c r="C244" s="71" t="s">
        <v>24</v>
      </c>
      <c r="D244" s="72" t="s">
        <v>136</v>
      </c>
      <c r="E244" s="72"/>
      <c r="F244" s="72"/>
      <c r="G244" s="74"/>
      <c r="H244" s="68">
        <v>50</v>
      </c>
      <c r="I244" s="68">
        <v>0</v>
      </c>
    </row>
    <row r="245" spans="1:9" ht="60" hidden="1">
      <c r="A245" s="76" t="s">
        <v>86</v>
      </c>
      <c r="B245" s="100" t="s">
        <v>138</v>
      </c>
      <c r="C245" s="71" t="s">
        <v>24</v>
      </c>
      <c r="D245" s="72" t="s">
        <v>136</v>
      </c>
      <c r="E245" s="72" t="s">
        <v>139</v>
      </c>
      <c r="F245" s="72"/>
      <c r="G245" s="74"/>
      <c r="H245" s="68">
        <f>H248</f>
        <v>51.4</v>
      </c>
      <c r="I245" s="68">
        <f>I248</f>
        <v>51.4</v>
      </c>
    </row>
    <row r="246" spans="1:9" ht="30" hidden="1">
      <c r="A246" s="101"/>
      <c r="B246" s="82" t="s">
        <v>163</v>
      </c>
      <c r="C246" s="102" t="s">
        <v>24</v>
      </c>
      <c r="D246" s="72" t="s">
        <v>136</v>
      </c>
      <c r="E246" s="72" t="s">
        <v>139</v>
      </c>
      <c r="F246" s="72" t="s">
        <v>164</v>
      </c>
      <c r="G246" s="74"/>
      <c r="H246" s="68">
        <f aca="true" t="shared" si="17" ref="H246:I249">H247</f>
        <v>51.4</v>
      </c>
      <c r="I246" s="68">
        <f t="shared" si="17"/>
        <v>51.4</v>
      </c>
    </row>
    <row r="247" spans="1:9" ht="30" hidden="1">
      <c r="A247" s="76"/>
      <c r="B247" s="80" t="s">
        <v>150</v>
      </c>
      <c r="C247" s="71" t="s">
        <v>24</v>
      </c>
      <c r="D247" s="72" t="s">
        <v>136</v>
      </c>
      <c r="E247" s="72" t="s">
        <v>139</v>
      </c>
      <c r="F247" s="72" t="s">
        <v>134</v>
      </c>
      <c r="G247" s="74"/>
      <c r="H247" s="68">
        <f t="shared" si="17"/>
        <v>51.4</v>
      </c>
      <c r="I247" s="68">
        <f t="shared" si="17"/>
        <v>51.4</v>
      </c>
    </row>
    <row r="248" spans="1:9" ht="30" hidden="1">
      <c r="A248" s="76"/>
      <c r="B248" s="73" t="s">
        <v>317</v>
      </c>
      <c r="C248" s="71" t="s">
        <v>24</v>
      </c>
      <c r="D248" s="72" t="s">
        <v>136</v>
      </c>
      <c r="E248" s="72" t="s">
        <v>139</v>
      </c>
      <c r="F248" s="72" t="s">
        <v>318</v>
      </c>
      <c r="G248" s="74"/>
      <c r="H248" s="68">
        <f t="shared" si="17"/>
        <v>51.4</v>
      </c>
      <c r="I248" s="68">
        <f t="shared" si="17"/>
        <v>51.4</v>
      </c>
    </row>
    <row r="249" spans="1:9" ht="18" customHeight="1" hidden="1">
      <c r="A249" s="76"/>
      <c r="B249" s="70" t="s">
        <v>304</v>
      </c>
      <c r="C249" s="71" t="s">
        <v>24</v>
      </c>
      <c r="D249" s="72" t="s">
        <v>136</v>
      </c>
      <c r="E249" s="72" t="s">
        <v>139</v>
      </c>
      <c r="F249" s="72" t="s">
        <v>318</v>
      </c>
      <c r="G249" s="66" t="s">
        <v>305</v>
      </c>
      <c r="H249" s="68">
        <f t="shared" si="17"/>
        <v>51.4</v>
      </c>
      <c r="I249" s="68">
        <f t="shared" si="17"/>
        <v>51.4</v>
      </c>
    </row>
    <row r="250" spans="1:9" ht="20.25" customHeight="1" hidden="1">
      <c r="A250" s="76"/>
      <c r="B250" s="75" t="s">
        <v>310</v>
      </c>
      <c r="C250" s="71" t="s">
        <v>24</v>
      </c>
      <c r="D250" s="72" t="s">
        <v>136</v>
      </c>
      <c r="E250" s="72" t="s">
        <v>139</v>
      </c>
      <c r="F250" s="72" t="s">
        <v>318</v>
      </c>
      <c r="G250" s="72" t="s">
        <v>311</v>
      </c>
      <c r="H250" s="79">
        <v>51.4</v>
      </c>
      <c r="I250" s="79">
        <v>51.4</v>
      </c>
    </row>
    <row r="251" spans="1:9" ht="15.75">
      <c r="A251" s="103" t="s">
        <v>346</v>
      </c>
      <c r="B251" s="77" t="s">
        <v>77</v>
      </c>
      <c r="C251" s="71" t="s">
        <v>24</v>
      </c>
      <c r="D251" s="72" t="s">
        <v>78</v>
      </c>
      <c r="E251" s="66"/>
      <c r="F251" s="66"/>
      <c r="G251" s="66"/>
      <c r="H251" s="68">
        <v>6150.2</v>
      </c>
      <c r="I251" s="68">
        <f>'Расходы ведомствен.стр-ра'!H89</f>
        <v>3924.65</v>
      </c>
    </row>
    <row r="252" spans="1:9" ht="71.25" customHeight="1" hidden="1">
      <c r="A252" s="103" t="s">
        <v>137</v>
      </c>
      <c r="B252" s="80" t="s">
        <v>158</v>
      </c>
      <c r="C252" s="71" t="s">
        <v>24</v>
      </c>
      <c r="D252" s="72" t="s">
        <v>78</v>
      </c>
      <c r="E252" s="72" t="s">
        <v>79</v>
      </c>
      <c r="F252" s="66"/>
      <c r="G252" s="66"/>
      <c r="H252" s="68">
        <f>H255+H260+H272</f>
        <v>5939.3</v>
      </c>
      <c r="I252" s="68">
        <f>I255+I260+I272</f>
        <v>5918.449999999999</v>
      </c>
    </row>
    <row r="253" spans="1:9" ht="60" hidden="1">
      <c r="A253" s="103"/>
      <c r="B253" s="70" t="s">
        <v>162</v>
      </c>
      <c r="C253" s="71" t="s">
        <v>24</v>
      </c>
      <c r="D253" s="72" t="s">
        <v>78</v>
      </c>
      <c r="E253" s="72" t="s">
        <v>79</v>
      </c>
      <c r="F253" s="66" t="s">
        <v>161</v>
      </c>
      <c r="G253" s="66"/>
      <c r="H253" s="68">
        <f aca="true" t="shared" si="18" ref="H253:I255">H254</f>
        <v>5728</v>
      </c>
      <c r="I253" s="68">
        <f t="shared" si="18"/>
        <v>5715.36</v>
      </c>
    </row>
    <row r="254" spans="1:9" ht="15.75" hidden="1">
      <c r="A254" s="103"/>
      <c r="B254" s="80" t="s">
        <v>328</v>
      </c>
      <c r="C254" s="71" t="s">
        <v>24</v>
      </c>
      <c r="D254" s="72" t="s">
        <v>78</v>
      </c>
      <c r="E254" s="72" t="s">
        <v>79</v>
      </c>
      <c r="F254" s="66" t="s">
        <v>329</v>
      </c>
      <c r="G254" s="66"/>
      <c r="H254" s="68">
        <f t="shared" si="18"/>
        <v>5728</v>
      </c>
      <c r="I254" s="68">
        <f t="shared" si="18"/>
        <v>5715.36</v>
      </c>
    </row>
    <row r="255" spans="1:9" ht="30" hidden="1">
      <c r="A255" s="92"/>
      <c r="B255" s="78" t="s">
        <v>330</v>
      </c>
      <c r="C255" s="71" t="s">
        <v>24</v>
      </c>
      <c r="D255" s="72" t="s">
        <v>78</v>
      </c>
      <c r="E255" s="72" t="s">
        <v>79</v>
      </c>
      <c r="F255" s="72" t="s">
        <v>331</v>
      </c>
      <c r="G255" s="66"/>
      <c r="H255" s="68">
        <f t="shared" si="18"/>
        <v>5728</v>
      </c>
      <c r="I255" s="68">
        <f t="shared" si="18"/>
        <v>5715.36</v>
      </c>
    </row>
    <row r="256" spans="1:9" ht="30" hidden="1">
      <c r="A256" s="92"/>
      <c r="B256" s="69" t="s">
        <v>332</v>
      </c>
      <c r="C256" s="60" t="s">
        <v>24</v>
      </c>
      <c r="D256" s="72" t="s">
        <v>78</v>
      </c>
      <c r="E256" s="72" t="s">
        <v>79</v>
      </c>
      <c r="F256" s="72" t="s">
        <v>331</v>
      </c>
      <c r="G256" s="66" t="s">
        <v>288</v>
      </c>
      <c r="H256" s="68">
        <f>H257+H258</f>
        <v>5728</v>
      </c>
      <c r="I256" s="68">
        <f>I257+I258</f>
        <v>5715.36</v>
      </c>
    </row>
    <row r="257" spans="1:9" ht="15.75" hidden="1">
      <c r="A257" s="92"/>
      <c r="B257" s="75" t="s">
        <v>289</v>
      </c>
      <c r="C257" s="60" t="s">
        <v>24</v>
      </c>
      <c r="D257" s="72" t="s">
        <v>78</v>
      </c>
      <c r="E257" s="72" t="s">
        <v>79</v>
      </c>
      <c r="F257" s="72" t="s">
        <v>331</v>
      </c>
      <c r="G257" s="72" t="s">
        <v>290</v>
      </c>
      <c r="H257" s="79">
        <v>4409</v>
      </c>
      <c r="I257" s="79">
        <v>4408.86</v>
      </c>
    </row>
    <row r="258" spans="1:9" ht="15.75" hidden="1">
      <c r="A258" s="92"/>
      <c r="B258" s="104" t="s">
        <v>291</v>
      </c>
      <c r="C258" s="60" t="s">
        <v>24</v>
      </c>
      <c r="D258" s="72" t="s">
        <v>78</v>
      </c>
      <c r="E258" s="72" t="s">
        <v>79</v>
      </c>
      <c r="F258" s="72" t="s">
        <v>331</v>
      </c>
      <c r="G258" s="72" t="s">
        <v>292</v>
      </c>
      <c r="H258" s="79">
        <v>1319</v>
      </c>
      <c r="I258" s="79">
        <v>1306.5</v>
      </c>
    </row>
    <row r="259" spans="1:9" ht="30" hidden="1">
      <c r="A259" s="105"/>
      <c r="B259" s="82" t="s">
        <v>163</v>
      </c>
      <c r="C259" s="102" t="s">
        <v>24</v>
      </c>
      <c r="D259" s="72" t="s">
        <v>78</v>
      </c>
      <c r="E259" s="72" t="s">
        <v>79</v>
      </c>
      <c r="F259" s="72" t="s">
        <v>164</v>
      </c>
      <c r="G259" s="66"/>
      <c r="H259" s="68">
        <f>H260</f>
        <v>210</v>
      </c>
      <c r="I259" s="68">
        <f>I260</f>
        <v>201.85999999999999</v>
      </c>
    </row>
    <row r="260" spans="1:9" ht="30" hidden="1">
      <c r="A260" s="92"/>
      <c r="B260" s="106" t="s">
        <v>150</v>
      </c>
      <c r="C260" s="71" t="s">
        <v>24</v>
      </c>
      <c r="D260" s="72" t="s">
        <v>78</v>
      </c>
      <c r="E260" s="72" t="s">
        <v>79</v>
      </c>
      <c r="F260" s="72" t="s">
        <v>134</v>
      </c>
      <c r="G260" s="66"/>
      <c r="H260" s="68">
        <f>H261+H267</f>
        <v>210</v>
      </c>
      <c r="I260" s="68">
        <f>I261+I267</f>
        <v>201.85999999999999</v>
      </c>
    </row>
    <row r="261" spans="1:9" ht="30" hidden="1">
      <c r="A261" s="92"/>
      <c r="B261" s="81" t="s">
        <v>302</v>
      </c>
      <c r="C261" s="71" t="s">
        <v>24</v>
      </c>
      <c r="D261" s="72" t="s">
        <v>78</v>
      </c>
      <c r="E261" s="72" t="s">
        <v>79</v>
      </c>
      <c r="F261" s="72" t="s">
        <v>303</v>
      </c>
      <c r="G261" s="66"/>
      <c r="H261" s="68">
        <f>H262+H265</f>
        <v>175</v>
      </c>
      <c r="I261" s="68">
        <f>I262+I265</f>
        <v>171.95</v>
      </c>
    </row>
    <row r="262" spans="1:9" ht="15.75" hidden="1">
      <c r="A262" s="92"/>
      <c r="B262" s="70" t="s">
        <v>304</v>
      </c>
      <c r="C262" s="71" t="s">
        <v>24</v>
      </c>
      <c r="D262" s="72" t="s">
        <v>78</v>
      </c>
      <c r="E262" s="72" t="s">
        <v>79</v>
      </c>
      <c r="F262" s="72" t="s">
        <v>303</v>
      </c>
      <c r="G262" s="66" t="s">
        <v>305</v>
      </c>
      <c r="H262" s="68">
        <f>H263+H264</f>
        <v>140</v>
      </c>
      <c r="I262" s="68">
        <f>I263+I264</f>
        <v>139.29</v>
      </c>
    </row>
    <row r="263" spans="1:9" ht="15.75" hidden="1">
      <c r="A263" s="92"/>
      <c r="B263" s="75" t="s">
        <v>308</v>
      </c>
      <c r="C263" s="71" t="s">
        <v>24</v>
      </c>
      <c r="D263" s="72" t="s">
        <v>78</v>
      </c>
      <c r="E263" s="72" t="s">
        <v>79</v>
      </c>
      <c r="F263" s="72" t="s">
        <v>303</v>
      </c>
      <c r="G263" s="66" t="s">
        <v>309</v>
      </c>
      <c r="H263" s="68">
        <v>0</v>
      </c>
      <c r="I263" s="68">
        <v>0</v>
      </c>
    </row>
    <row r="264" spans="1:9" ht="15.75" hidden="1">
      <c r="A264" s="92"/>
      <c r="B264" s="75" t="s">
        <v>310</v>
      </c>
      <c r="C264" s="71" t="s">
        <v>24</v>
      </c>
      <c r="D264" s="72" t="s">
        <v>78</v>
      </c>
      <c r="E264" s="72" t="s">
        <v>79</v>
      </c>
      <c r="F264" s="72" t="s">
        <v>303</v>
      </c>
      <c r="G264" s="66" t="s">
        <v>311</v>
      </c>
      <c r="H264" s="68">
        <v>140</v>
      </c>
      <c r="I264" s="68">
        <v>139.29</v>
      </c>
    </row>
    <row r="265" spans="1:9" ht="15.75" hidden="1">
      <c r="A265" s="92"/>
      <c r="B265" s="69" t="s">
        <v>312</v>
      </c>
      <c r="C265" s="71" t="s">
        <v>24</v>
      </c>
      <c r="D265" s="72" t="s">
        <v>78</v>
      </c>
      <c r="E265" s="72" t="s">
        <v>79</v>
      </c>
      <c r="F265" s="72" t="s">
        <v>303</v>
      </c>
      <c r="G265" s="66" t="s">
        <v>151</v>
      </c>
      <c r="H265" s="68">
        <f>H266</f>
        <v>35</v>
      </c>
      <c r="I265" s="68">
        <f>I266</f>
        <v>32.66</v>
      </c>
    </row>
    <row r="266" spans="1:9" ht="15.75" hidden="1">
      <c r="A266" s="92"/>
      <c r="B266" s="75" t="s">
        <v>315</v>
      </c>
      <c r="C266" s="71" t="s">
        <v>24</v>
      </c>
      <c r="D266" s="72" t="s">
        <v>78</v>
      </c>
      <c r="E266" s="72" t="s">
        <v>79</v>
      </c>
      <c r="F266" s="72" t="s">
        <v>303</v>
      </c>
      <c r="G266" s="66" t="s">
        <v>316</v>
      </c>
      <c r="H266" s="68">
        <v>35</v>
      </c>
      <c r="I266" s="68">
        <v>32.66</v>
      </c>
    </row>
    <row r="267" spans="1:9" ht="30" hidden="1">
      <c r="A267" s="92"/>
      <c r="B267" s="73" t="s">
        <v>317</v>
      </c>
      <c r="C267" s="71" t="s">
        <v>24</v>
      </c>
      <c r="D267" s="72" t="s">
        <v>78</v>
      </c>
      <c r="E267" s="72" t="s">
        <v>79</v>
      </c>
      <c r="F267" s="72" t="s">
        <v>318</v>
      </c>
      <c r="G267" s="66"/>
      <c r="H267" s="68">
        <f>H268+H270</f>
        <v>35</v>
      </c>
      <c r="I267" s="68">
        <f>I268+I270</f>
        <v>29.91</v>
      </c>
    </row>
    <row r="268" spans="1:9" ht="15.75" hidden="1">
      <c r="A268" s="92"/>
      <c r="B268" s="69" t="s">
        <v>312</v>
      </c>
      <c r="C268" s="71" t="s">
        <v>24</v>
      </c>
      <c r="D268" s="72" t="s">
        <v>78</v>
      </c>
      <c r="E268" s="72" t="s">
        <v>79</v>
      </c>
      <c r="F268" s="72" t="s">
        <v>318</v>
      </c>
      <c r="G268" s="66" t="s">
        <v>151</v>
      </c>
      <c r="H268" s="68">
        <f>H269</f>
        <v>30</v>
      </c>
      <c r="I268" s="68">
        <f>I269</f>
        <v>29.91</v>
      </c>
    </row>
    <row r="269" spans="1:9" ht="15.75" hidden="1">
      <c r="A269" s="92"/>
      <c r="B269" s="75" t="s">
        <v>315</v>
      </c>
      <c r="C269" s="71" t="s">
        <v>24</v>
      </c>
      <c r="D269" s="72" t="s">
        <v>78</v>
      </c>
      <c r="E269" s="72" t="s">
        <v>79</v>
      </c>
      <c r="F269" s="72" t="s">
        <v>318</v>
      </c>
      <c r="G269" s="66" t="s">
        <v>316</v>
      </c>
      <c r="H269" s="68">
        <v>30</v>
      </c>
      <c r="I269" s="68">
        <v>29.91</v>
      </c>
    </row>
    <row r="270" spans="1:9" ht="15.75" hidden="1">
      <c r="A270" s="92"/>
      <c r="B270" s="75" t="s">
        <v>298</v>
      </c>
      <c r="C270" s="71" t="s">
        <v>24</v>
      </c>
      <c r="D270" s="72" t="s">
        <v>78</v>
      </c>
      <c r="E270" s="72" t="s">
        <v>79</v>
      </c>
      <c r="F270" s="72" t="s">
        <v>318</v>
      </c>
      <c r="G270" s="72" t="s">
        <v>299</v>
      </c>
      <c r="H270" s="79">
        <v>5</v>
      </c>
      <c r="I270" s="79">
        <v>0</v>
      </c>
    </row>
    <row r="271" spans="1:9" ht="15.75" hidden="1">
      <c r="A271" s="92"/>
      <c r="B271" s="69" t="s">
        <v>168</v>
      </c>
      <c r="C271" s="71" t="s">
        <v>24</v>
      </c>
      <c r="D271" s="72" t="s">
        <v>78</v>
      </c>
      <c r="E271" s="72" t="s">
        <v>79</v>
      </c>
      <c r="F271" s="72" t="s">
        <v>167</v>
      </c>
      <c r="G271" s="66"/>
      <c r="H271" s="68">
        <f>H272</f>
        <v>1.3</v>
      </c>
      <c r="I271" s="68">
        <f>I272</f>
        <v>1.23</v>
      </c>
    </row>
    <row r="272" spans="1:9" ht="15.75" hidden="1">
      <c r="A272" s="92"/>
      <c r="B272" s="80" t="s">
        <v>294</v>
      </c>
      <c r="C272" s="71" t="s">
        <v>24</v>
      </c>
      <c r="D272" s="72" t="s">
        <v>78</v>
      </c>
      <c r="E272" s="72" t="s">
        <v>79</v>
      </c>
      <c r="F272" s="72" t="s">
        <v>295</v>
      </c>
      <c r="G272" s="66"/>
      <c r="H272" s="68">
        <f>H273</f>
        <v>1.3</v>
      </c>
      <c r="I272" s="68">
        <f>I273</f>
        <v>1.23</v>
      </c>
    </row>
    <row r="273" spans="1:9" ht="15.75" hidden="1">
      <c r="A273" s="92"/>
      <c r="B273" s="81" t="s">
        <v>300</v>
      </c>
      <c r="C273" s="71" t="s">
        <v>24</v>
      </c>
      <c r="D273" s="72" t="s">
        <v>78</v>
      </c>
      <c r="E273" s="72" t="s">
        <v>79</v>
      </c>
      <c r="F273" s="72" t="s">
        <v>301</v>
      </c>
      <c r="G273" s="66" t="s">
        <v>299</v>
      </c>
      <c r="H273" s="68">
        <v>1.3</v>
      </c>
      <c r="I273" s="68">
        <v>1.23</v>
      </c>
    </row>
    <row r="274" spans="1:9" ht="45" hidden="1">
      <c r="A274" s="103" t="s">
        <v>156</v>
      </c>
      <c r="B274" s="100" t="s">
        <v>155</v>
      </c>
      <c r="C274" s="71" t="s">
        <v>24</v>
      </c>
      <c r="D274" s="72" t="s">
        <v>78</v>
      </c>
      <c r="E274" s="72" t="s">
        <v>133</v>
      </c>
      <c r="F274" s="72"/>
      <c r="G274" s="66"/>
      <c r="H274" s="68">
        <f>H277</f>
        <v>457.79999999999995</v>
      </c>
      <c r="I274" s="68">
        <f>I277</f>
        <v>457.24</v>
      </c>
    </row>
    <row r="275" spans="1:9" ht="30" hidden="1">
      <c r="A275" s="107"/>
      <c r="B275" s="82" t="s">
        <v>163</v>
      </c>
      <c r="C275" s="102" t="s">
        <v>24</v>
      </c>
      <c r="D275" s="72" t="s">
        <v>78</v>
      </c>
      <c r="E275" s="72" t="s">
        <v>133</v>
      </c>
      <c r="F275" s="72" t="s">
        <v>164</v>
      </c>
      <c r="G275" s="66"/>
      <c r="H275" s="68">
        <f>H276</f>
        <v>457.79999999999995</v>
      </c>
      <c r="I275" s="68">
        <f>I276</f>
        <v>457.24</v>
      </c>
    </row>
    <row r="276" spans="1:9" ht="30" hidden="1">
      <c r="A276" s="108"/>
      <c r="B276" s="80" t="s">
        <v>165</v>
      </c>
      <c r="C276" s="71" t="s">
        <v>24</v>
      </c>
      <c r="D276" s="72" t="s">
        <v>78</v>
      </c>
      <c r="E276" s="72" t="s">
        <v>133</v>
      </c>
      <c r="F276" s="72" t="s">
        <v>134</v>
      </c>
      <c r="G276" s="66"/>
      <c r="H276" s="68">
        <f>H277</f>
        <v>457.79999999999995</v>
      </c>
      <c r="I276" s="68">
        <f>I277</f>
        <v>457.24</v>
      </c>
    </row>
    <row r="277" spans="1:9" ht="30" hidden="1">
      <c r="A277" s="108"/>
      <c r="B277" s="78" t="s">
        <v>317</v>
      </c>
      <c r="C277" s="71" t="s">
        <v>24</v>
      </c>
      <c r="D277" s="72" t="s">
        <v>78</v>
      </c>
      <c r="E277" s="72" t="s">
        <v>133</v>
      </c>
      <c r="F277" s="72" t="s">
        <v>318</v>
      </c>
      <c r="G277" s="66"/>
      <c r="H277" s="68">
        <f>H278+H279</f>
        <v>457.79999999999995</v>
      </c>
      <c r="I277" s="68">
        <f>I278+I279</f>
        <v>457.24</v>
      </c>
    </row>
    <row r="278" spans="1:9" ht="15.75" hidden="1">
      <c r="A278" s="92"/>
      <c r="B278" s="75" t="s">
        <v>310</v>
      </c>
      <c r="C278" s="71" t="s">
        <v>24</v>
      </c>
      <c r="D278" s="72" t="s">
        <v>78</v>
      </c>
      <c r="E278" s="72" t="s">
        <v>133</v>
      </c>
      <c r="F278" s="72" t="s">
        <v>318</v>
      </c>
      <c r="G278" s="66" t="s">
        <v>311</v>
      </c>
      <c r="H278" s="68">
        <v>352.9</v>
      </c>
      <c r="I278" s="68">
        <v>352.9</v>
      </c>
    </row>
    <row r="279" spans="1:9" ht="15.75" hidden="1">
      <c r="A279" s="92"/>
      <c r="B279" s="75" t="s">
        <v>298</v>
      </c>
      <c r="C279" s="71" t="s">
        <v>24</v>
      </c>
      <c r="D279" s="72" t="s">
        <v>78</v>
      </c>
      <c r="E279" s="72" t="s">
        <v>133</v>
      </c>
      <c r="F279" s="72" t="s">
        <v>318</v>
      </c>
      <c r="G279" s="66" t="s">
        <v>299</v>
      </c>
      <c r="H279" s="68">
        <v>104.9</v>
      </c>
      <c r="I279" s="68">
        <v>104.34</v>
      </c>
    </row>
    <row r="280" spans="1:9" ht="15" customHeight="1">
      <c r="A280" s="64" t="s">
        <v>349</v>
      </c>
      <c r="B280" s="77" t="s">
        <v>146</v>
      </c>
      <c r="C280" s="60" t="s">
        <v>24</v>
      </c>
      <c r="D280" s="66" t="s">
        <v>144</v>
      </c>
      <c r="E280" s="66"/>
      <c r="F280" s="66"/>
      <c r="G280" s="66"/>
      <c r="H280" s="68">
        <v>795</v>
      </c>
      <c r="I280" s="68">
        <f>'Расходы ведомствен.стр-ра'!H96</f>
        <v>152.23</v>
      </c>
    </row>
    <row r="281" spans="1:9" ht="30" hidden="1">
      <c r="A281" s="64" t="s">
        <v>157</v>
      </c>
      <c r="B281" s="109" t="s">
        <v>152</v>
      </c>
      <c r="C281" s="60" t="s">
        <v>24</v>
      </c>
      <c r="D281" s="66" t="s">
        <v>144</v>
      </c>
      <c r="E281" s="61" t="s">
        <v>145</v>
      </c>
      <c r="F281" s="66"/>
      <c r="G281" s="66"/>
      <c r="H281" s="86">
        <f>H284</f>
        <v>875.6</v>
      </c>
      <c r="I281" s="86">
        <f>I284</f>
        <v>875.41</v>
      </c>
    </row>
    <row r="282" spans="1:9" ht="30" hidden="1">
      <c r="A282" s="110"/>
      <c r="B282" s="82" t="s">
        <v>163</v>
      </c>
      <c r="C282" s="111" t="s">
        <v>24</v>
      </c>
      <c r="D282" s="66" t="s">
        <v>144</v>
      </c>
      <c r="E282" s="66" t="s">
        <v>145</v>
      </c>
      <c r="F282" s="61" t="s">
        <v>164</v>
      </c>
      <c r="G282" s="66"/>
      <c r="H282" s="86">
        <f>H283</f>
        <v>875.6</v>
      </c>
      <c r="I282" s="86">
        <f>I283</f>
        <v>875.41</v>
      </c>
    </row>
    <row r="283" spans="1:9" ht="30" hidden="1">
      <c r="A283" s="64"/>
      <c r="B283" s="106" t="s">
        <v>165</v>
      </c>
      <c r="C283" s="60" t="s">
        <v>24</v>
      </c>
      <c r="D283" s="66" t="s">
        <v>144</v>
      </c>
      <c r="E283" s="66" t="s">
        <v>145</v>
      </c>
      <c r="F283" s="61" t="s">
        <v>134</v>
      </c>
      <c r="G283" s="66"/>
      <c r="H283" s="68">
        <f>H284</f>
        <v>875.6</v>
      </c>
      <c r="I283" s="68">
        <f>I284</f>
        <v>875.41</v>
      </c>
    </row>
    <row r="284" spans="1:9" ht="30" hidden="1">
      <c r="A284" s="64"/>
      <c r="B284" s="73" t="s">
        <v>317</v>
      </c>
      <c r="C284" s="60" t="s">
        <v>24</v>
      </c>
      <c r="D284" s="66" t="s">
        <v>144</v>
      </c>
      <c r="E284" s="66" t="s">
        <v>145</v>
      </c>
      <c r="F284" s="61" t="s">
        <v>318</v>
      </c>
      <c r="G284" s="66"/>
      <c r="H284" s="68">
        <f>H285+H287</f>
        <v>875.6</v>
      </c>
      <c r="I284" s="68">
        <f>I285+I287</f>
        <v>875.41</v>
      </c>
    </row>
    <row r="285" spans="1:9" ht="15.75" hidden="1">
      <c r="A285" s="64"/>
      <c r="B285" s="70" t="s">
        <v>304</v>
      </c>
      <c r="C285" s="60" t="s">
        <v>24</v>
      </c>
      <c r="D285" s="66" t="s">
        <v>144</v>
      </c>
      <c r="E285" s="66" t="s">
        <v>145</v>
      </c>
      <c r="F285" s="66" t="s">
        <v>318</v>
      </c>
      <c r="G285" s="61" t="s">
        <v>305</v>
      </c>
      <c r="H285" s="86">
        <f>H286</f>
        <v>707.6</v>
      </c>
      <c r="I285" s="86">
        <f>I286</f>
        <v>707.56</v>
      </c>
    </row>
    <row r="286" spans="1:9" ht="15.75" hidden="1">
      <c r="A286" s="64"/>
      <c r="B286" s="75" t="s">
        <v>336</v>
      </c>
      <c r="C286" s="60" t="s">
        <v>24</v>
      </c>
      <c r="D286" s="66" t="s">
        <v>144</v>
      </c>
      <c r="E286" s="66" t="s">
        <v>145</v>
      </c>
      <c r="F286" s="66" t="s">
        <v>318</v>
      </c>
      <c r="G286" s="72" t="s">
        <v>311</v>
      </c>
      <c r="H286" s="79">
        <v>707.6</v>
      </c>
      <c r="I286" s="79">
        <v>707.56</v>
      </c>
    </row>
    <row r="287" spans="1:9" ht="15.75" hidden="1">
      <c r="A287" s="64"/>
      <c r="B287" s="69" t="s">
        <v>298</v>
      </c>
      <c r="C287" s="60" t="s">
        <v>24</v>
      </c>
      <c r="D287" s="66" t="s">
        <v>144</v>
      </c>
      <c r="E287" s="66" t="s">
        <v>145</v>
      </c>
      <c r="F287" s="66" t="s">
        <v>318</v>
      </c>
      <c r="G287" s="87" t="s">
        <v>299</v>
      </c>
      <c r="H287" s="79">
        <v>168</v>
      </c>
      <c r="I287" s="79">
        <v>167.85</v>
      </c>
    </row>
    <row r="288" spans="1:9" ht="15.75">
      <c r="A288" s="58" t="s">
        <v>84</v>
      </c>
      <c r="B288" s="112" t="s">
        <v>103</v>
      </c>
      <c r="C288" s="53" t="s">
        <v>24</v>
      </c>
      <c r="D288" s="61" t="s">
        <v>44</v>
      </c>
      <c r="E288" s="91"/>
      <c r="F288" s="60"/>
      <c r="G288" s="60"/>
      <c r="H288" s="86">
        <f>H289</f>
        <v>2105</v>
      </c>
      <c r="I288" s="86">
        <f>I289</f>
        <v>1531.15</v>
      </c>
    </row>
    <row r="289" spans="1:9" ht="15.75">
      <c r="A289" s="64" t="s">
        <v>85</v>
      </c>
      <c r="B289" s="65" t="s">
        <v>70</v>
      </c>
      <c r="C289" s="60" t="s">
        <v>24</v>
      </c>
      <c r="D289" s="66" t="s">
        <v>67</v>
      </c>
      <c r="E289" s="91"/>
      <c r="F289" s="60"/>
      <c r="G289" s="60"/>
      <c r="H289" s="68">
        <v>2105</v>
      </c>
      <c r="I289" s="68">
        <f>'Расходы ведомствен.стр-ра'!H100</f>
        <v>1531.15</v>
      </c>
    </row>
    <row r="290" spans="1:9" ht="30" hidden="1">
      <c r="A290" s="64" t="s">
        <v>74</v>
      </c>
      <c r="B290" s="113" t="s">
        <v>476</v>
      </c>
      <c r="C290" s="71" t="s">
        <v>24</v>
      </c>
      <c r="D290" s="87" t="s">
        <v>67</v>
      </c>
      <c r="E290" s="87" t="s">
        <v>142</v>
      </c>
      <c r="F290" s="72"/>
      <c r="G290" s="72"/>
      <c r="H290" s="94">
        <f>H293</f>
        <v>1704</v>
      </c>
      <c r="I290" s="94">
        <f>I293</f>
        <v>1687.86</v>
      </c>
    </row>
    <row r="291" spans="1:9" ht="30" hidden="1">
      <c r="A291" s="110"/>
      <c r="B291" s="82" t="s">
        <v>163</v>
      </c>
      <c r="C291" s="102" t="s">
        <v>24</v>
      </c>
      <c r="D291" s="72" t="s">
        <v>67</v>
      </c>
      <c r="E291" s="72" t="s">
        <v>142</v>
      </c>
      <c r="F291" s="87" t="s">
        <v>164</v>
      </c>
      <c r="G291" s="72"/>
      <c r="H291" s="94">
        <f>H292</f>
        <v>1704</v>
      </c>
      <c r="I291" s="94">
        <f>I292</f>
        <v>1687.86</v>
      </c>
    </row>
    <row r="292" spans="1:9" ht="30" hidden="1">
      <c r="A292" s="64"/>
      <c r="B292" s="106" t="s">
        <v>165</v>
      </c>
      <c r="C292" s="71" t="s">
        <v>24</v>
      </c>
      <c r="D292" s="72" t="s">
        <v>67</v>
      </c>
      <c r="E292" s="72" t="s">
        <v>142</v>
      </c>
      <c r="F292" s="87" t="s">
        <v>134</v>
      </c>
      <c r="G292" s="72"/>
      <c r="H292" s="79">
        <f>H293</f>
        <v>1704</v>
      </c>
      <c r="I292" s="79">
        <f>I293</f>
        <v>1687.86</v>
      </c>
    </row>
    <row r="293" spans="1:9" ht="30" hidden="1">
      <c r="A293" s="64"/>
      <c r="B293" s="73" t="s">
        <v>339</v>
      </c>
      <c r="C293" s="71" t="s">
        <v>24</v>
      </c>
      <c r="D293" s="72" t="s">
        <v>67</v>
      </c>
      <c r="E293" s="72" t="s">
        <v>142</v>
      </c>
      <c r="F293" s="87" t="s">
        <v>318</v>
      </c>
      <c r="G293" s="72"/>
      <c r="H293" s="79">
        <f>H295+H294</f>
        <v>1704</v>
      </c>
      <c r="I293" s="79">
        <f>I295+I294</f>
        <v>1687.86</v>
      </c>
    </row>
    <row r="294" spans="1:9" ht="16.5" customHeight="1" hidden="1">
      <c r="A294" s="64"/>
      <c r="B294" s="75" t="s">
        <v>298</v>
      </c>
      <c r="C294" s="71" t="s">
        <v>24</v>
      </c>
      <c r="D294" s="72" t="s">
        <v>67</v>
      </c>
      <c r="E294" s="72" t="s">
        <v>142</v>
      </c>
      <c r="F294" s="72" t="s">
        <v>318</v>
      </c>
      <c r="G294" s="72" t="s">
        <v>299</v>
      </c>
      <c r="H294" s="79">
        <v>1400</v>
      </c>
      <c r="I294" s="79">
        <v>1383.86</v>
      </c>
    </row>
    <row r="295" spans="1:9" ht="15.75" hidden="1">
      <c r="A295" s="64"/>
      <c r="B295" s="70" t="s">
        <v>304</v>
      </c>
      <c r="C295" s="71" t="s">
        <v>24</v>
      </c>
      <c r="D295" s="72" t="s">
        <v>67</v>
      </c>
      <c r="E295" s="72" t="s">
        <v>142</v>
      </c>
      <c r="F295" s="72" t="s">
        <v>318</v>
      </c>
      <c r="G295" s="87" t="s">
        <v>305</v>
      </c>
      <c r="H295" s="94">
        <f>H296</f>
        <v>304</v>
      </c>
      <c r="I295" s="94">
        <f>I296</f>
        <v>304</v>
      </c>
    </row>
    <row r="296" spans="1:9" ht="15.75" hidden="1">
      <c r="A296" s="64"/>
      <c r="B296" s="75" t="s">
        <v>310</v>
      </c>
      <c r="C296" s="71" t="s">
        <v>24</v>
      </c>
      <c r="D296" s="72" t="s">
        <v>67</v>
      </c>
      <c r="E296" s="72" t="s">
        <v>142</v>
      </c>
      <c r="F296" s="72" t="s">
        <v>318</v>
      </c>
      <c r="G296" s="72" t="s">
        <v>311</v>
      </c>
      <c r="H296" s="79">
        <v>304</v>
      </c>
      <c r="I296" s="79">
        <v>304</v>
      </c>
    </row>
    <row r="297" spans="1:9" ht="15.75">
      <c r="A297" s="58" t="s">
        <v>82</v>
      </c>
      <c r="B297" s="59" t="s">
        <v>48</v>
      </c>
      <c r="C297" s="53" t="s">
        <v>24</v>
      </c>
      <c r="D297" s="61" t="s">
        <v>49</v>
      </c>
      <c r="E297" s="66"/>
      <c r="F297" s="66"/>
      <c r="G297" s="66"/>
      <c r="H297" s="86">
        <f>H298+H299</f>
        <v>13332.9</v>
      </c>
      <c r="I297" s="86">
        <f>I298+I299</f>
        <v>8363.29</v>
      </c>
    </row>
    <row r="298" spans="1:9" ht="15.75">
      <c r="A298" s="64" t="s">
        <v>73</v>
      </c>
      <c r="B298" s="65" t="s">
        <v>109</v>
      </c>
      <c r="C298" s="71" t="s">
        <v>24</v>
      </c>
      <c r="D298" s="72" t="s">
        <v>108</v>
      </c>
      <c r="E298" s="66"/>
      <c r="F298" s="66"/>
      <c r="G298" s="66"/>
      <c r="H298" s="68">
        <v>516</v>
      </c>
      <c r="I298" s="68">
        <f>'Расходы ведомствен.стр-ра'!H104</f>
        <v>338</v>
      </c>
    </row>
    <row r="299" spans="1:9" ht="15.75">
      <c r="A299" s="64" t="s">
        <v>477</v>
      </c>
      <c r="B299" s="69" t="s">
        <v>50</v>
      </c>
      <c r="C299" s="60" t="s">
        <v>24</v>
      </c>
      <c r="D299" s="66" t="s">
        <v>51</v>
      </c>
      <c r="E299" s="66"/>
      <c r="F299" s="66"/>
      <c r="G299" s="66"/>
      <c r="H299" s="68">
        <v>12816.9</v>
      </c>
      <c r="I299" s="68">
        <f>'Расходы ведомствен.стр-ра'!H107</f>
        <v>8025.290000000001</v>
      </c>
    </row>
    <row r="300" spans="1:9" ht="15.75">
      <c r="A300" s="58" t="s">
        <v>87</v>
      </c>
      <c r="B300" s="89" t="s">
        <v>270</v>
      </c>
      <c r="C300" s="93" t="s">
        <v>24</v>
      </c>
      <c r="D300" s="87" t="s">
        <v>272</v>
      </c>
      <c r="E300" s="72"/>
      <c r="F300" s="72"/>
      <c r="G300" s="72"/>
      <c r="H300" s="94">
        <f aca="true" t="shared" si="19" ref="H300:I303">H301</f>
        <v>100</v>
      </c>
      <c r="I300" s="94">
        <f t="shared" si="19"/>
        <v>0</v>
      </c>
    </row>
    <row r="301" spans="1:9" ht="30">
      <c r="A301" s="64" t="s">
        <v>83</v>
      </c>
      <c r="B301" s="114" t="s">
        <v>274</v>
      </c>
      <c r="C301" s="71" t="s">
        <v>24</v>
      </c>
      <c r="D301" s="72" t="s">
        <v>271</v>
      </c>
      <c r="E301" s="72" t="s">
        <v>273</v>
      </c>
      <c r="F301" s="72"/>
      <c r="G301" s="72"/>
      <c r="H301" s="79">
        <v>100</v>
      </c>
      <c r="I301" s="79">
        <v>0</v>
      </c>
    </row>
    <row r="302" spans="1:9" ht="30" hidden="1">
      <c r="A302" s="64"/>
      <c r="B302" s="82" t="s">
        <v>163</v>
      </c>
      <c r="C302" s="71" t="s">
        <v>24</v>
      </c>
      <c r="D302" s="72" t="s">
        <v>271</v>
      </c>
      <c r="E302" s="72" t="s">
        <v>273</v>
      </c>
      <c r="F302" s="87" t="s">
        <v>164</v>
      </c>
      <c r="G302" s="72"/>
      <c r="H302" s="79">
        <f t="shared" si="19"/>
        <v>218.6</v>
      </c>
      <c r="I302" s="79">
        <f t="shared" si="19"/>
        <v>218.53</v>
      </c>
    </row>
    <row r="303" spans="1:9" ht="30" hidden="1">
      <c r="A303" s="64"/>
      <c r="B303" s="106" t="s">
        <v>165</v>
      </c>
      <c r="C303" s="71" t="s">
        <v>24</v>
      </c>
      <c r="D303" s="72" t="s">
        <v>271</v>
      </c>
      <c r="E303" s="72" t="s">
        <v>273</v>
      </c>
      <c r="F303" s="87" t="s">
        <v>134</v>
      </c>
      <c r="G303" s="72"/>
      <c r="H303" s="79">
        <f t="shared" si="19"/>
        <v>218.6</v>
      </c>
      <c r="I303" s="79">
        <f t="shared" si="19"/>
        <v>218.53</v>
      </c>
    </row>
    <row r="304" spans="1:9" ht="30" hidden="1">
      <c r="A304" s="64"/>
      <c r="B304" s="73" t="s">
        <v>339</v>
      </c>
      <c r="C304" s="71" t="s">
        <v>24</v>
      </c>
      <c r="D304" s="72" t="s">
        <v>271</v>
      </c>
      <c r="E304" s="72" t="s">
        <v>273</v>
      </c>
      <c r="F304" s="87" t="s">
        <v>318</v>
      </c>
      <c r="G304" s="72"/>
      <c r="H304" s="79">
        <f>H306+H307</f>
        <v>218.6</v>
      </c>
      <c r="I304" s="79">
        <f>I306+I307</f>
        <v>218.53</v>
      </c>
    </row>
    <row r="305" spans="1:9" ht="15.75" hidden="1">
      <c r="A305" s="64"/>
      <c r="B305" s="70" t="s">
        <v>304</v>
      </c>
      <c r="C305" s="71" t="s">
        <v>24</v>
      </c>
      <c r="D305" s="72" t="s">
        <v>271</v>
      </c>
      <c r="E305" s="72" t="s">
        <v>273</v>
      </c>
      <c r="F305" s="72" t="s">
        <v>318</v>
      </c>
      <c r="G305" s="87" t="s">
        <v>305</v>
      </c>
      <c r="H305" s="94">
        <f>H306</f>
        <v>200</v>
      </c>
      <c r="I305" s="94">
        <f>I306</f>
        <v>200</v>
      </c>
    </row>
    <row r="306" spans="1:9" ht="15.75" hidden="1">
      <c r="A306" s="64"/>
      <c r="B306" s="75" t="s">
        <v>310</v>
      </c>
      <c r="C306" s="71" t="s">
        <v>24</v>
      </c>
      <c r="D306" s="72" t="s">
        <v>271</v>
      </c>
      <c r="E306" s="72" t="s">
        <v>273</v>
      </c>
      <c r="F306" s="72" t="s">
        <v>318</v>
      </c>
      <c r="G306" s="72" t="s">
        <v>311</v>
      </c>
      <c r="H306" s="79">
        <v>200</v>
      </c>
      <c r="I306" s="79">
        <v>200</v>
      </c>
    </row>
    <row r="307" spans="1:9" ht="15.75" hidden="1">
      <c r="A307" s="64"/>
      <c r="B307" s="75" t="s">
        <v>298</v>
      </c>
      <c r="C307" s="71" t="s">
        <v>24</v>
      </c>
      <c r="D307" s="72" t="s">
        <v>271</v>
      </c>
      <c r="E307" s="72" t="s">
        <v>273</v>
      </c>
      <c r="F307" s="72" t="s">
        <v>318</v>
      </c>
      <c r="G307" s="87" t="s">
        <v>299</v>
      </c>
      <c r="H307" s="79">
        <v>18.6</v>
      </c>
      <c r="I307" s="79">
        <v>18.53</v>
      </c>
    </row>
    <row r="308" spans="1:9" ht="15.75">
      <c r="A308" s="58" t="s">
        <v>93</v>
      </c>
      <c r="B308" s="59" t="s">
        <v>99</v>
      </c>
      <c r="C308" s="53" t="s">
        <v>24</v>
      </c>
      <c r="D308" s="61" t="s">
        <v>100</v>
      </c>
      <c r="E308" s="67"/>
      <c r="F308" s="66"/>
      <c r="G308" s="66"/>
      <c r="H308" s="86">
        <f>H309</f>
        <v>700</v>
      </c>
      <c r="I308" s="86">
        <f>I309</f>
        <v>396.8</v>
      </c>
    </row>
    <row r="309" spans="1:9" ht="15.75">
      <c r="A309" s="64" t="s">
        <v>88</v>
      </c>
      <c r="B309" s="65" t="s">
        <v>45</v>
      </c>
      <c r="C309" s="60" t="s">
        <v>24</v>
      </c>
      <c r="D309" s="66" t="s">
        <v>98</v>
      </c>
      <c r="E309" s="67"/>
      <c r="F309" s="66"/>
      <c r="G309" s="66"/>
      <c r="H309" s="68">
        <v>700</v>
      </c>
      <c r="I309" s="68">
        <f>'Расходы ведомствен.стр-ра'!H118</f>
        <v>396.8</v>
      </c>
    </row>
    <row r="310" spans="1:9" ht="30" hidden="1">
      <c r="A310" s="64" t="s">
        <v>89</v>
      </c>
      <c r="B310" s="115" t="s">
        <v>46</v>
      </c>
      <c r="C310" s="60" t="s">
        <v>24</v>
      </c>
      <c r="D310" s="66" t="s">
        <v>98</v>
      </c>
      <c r="E310" s="61" t="s">
        <v>47</v>
      </c>
      <c r="F310" s="61"/>
      <c r="G310" s="61"/>
      <c r="H310" s="86">
        <f>H313</f>
        <v>1038</v>
      </c>
      <c r="I310" s="86">
        <f>I313</f>
        <v>1027.62</v>
      </c>
    </row>
    <row r="311" spans="1:9" ht="30" hidden="1">
      <c r="A311" s="110"/>
      <c r="B311" s="82" t="s">
        <v>163</v>
      </c>
      <c r="C311" s="111" t="s">
        <v>24</v>
      </c>
      <c r="D311" s="66" t="s">
        <v>98</v>
      </c>
      <c r="E311" s="66" t="s">
        <v>47</v>
      </c>
      <c r="F311" s="61" t="s">
        <v>164</v>
      </c>
      <c r="G311" s="61"/>
      <c r="H311" s="86">
        <f aca="true" t="shared" si="20" ref="H311:I314">H312</f>
        <v>1038</v>
      </c>
      <c r="I311" s="86">
        <f t="shared" si="20"/>
        <v>1027.62</v>
      </c>
    </row>
    <row r="312" spans="1:9" ht="30" hidden="1">
      <c r="A312" s="110"/>
      <c r="B312" s="80" t="s">
        <v>165</v>
      </c>
      <c r="C312" s="111" t="s">
        <v>24</v>
      </c>
      <c r="D312" s="66" t="s">
        <v>98</v>
      </c>
      <c r="E312" s="66" t="s">
        <v>47</v>
      </c>
      <c r="F312" s="61" t="s">
        <v>134</v>
      </c>
      <c r="G312" s="61"/>
      <c r="H312" s="86">
        <f t="shared" si="20"/>
        <v>1038</v>
      </c>
      <c r="I312" s="86">
        <f t="shared" si="20"/>
        <v>1027.62</v>
      </c>
    </row>
    <row r="313" spans="1:9" ht="30" hidden="1">
      <c r="A313" s="58"/>
      <c r="B313" s="73" t="s">
        <v>317</v>
      </c>
      <c r="C313" s="60" t="s">
        <v>24</v>
      </c>
      <c r="D313" s="66" t="s">
        <v>98</v>
      </c>
      <c r="E313" s="66" t="s">
        <v>47</v>
      </c>
      <c r="F313" s="61" t="s">
        <v>318</v>
      </c>
      <c r="G313" s="66"/>
      <c r="H313" s="68">
        <f t="shared" si="20"/>
        <v>1038</v>
      </c>
      <c r="I313" s="68">
        <f t="shared" si="20"/>
        <v>1027.62</v>
      </c>
    </row>
    <row r="314" spans="1:9" ht="15.75" hidden="1">
      <c r="A314" s="58"/>
      <c r="B314" s="70" t="s">
        <v>304</v>
      </c>
      <c r="C314" s="60" t="s">
        <v>24</v>
      </c>
      <c r="D314" s="66" t="s">
        <v>98</v>
      </c>
      <c r="E314" s="66" t="s">
        <v>47</v>
      </c>
      <c r="F314" s="66" t="s">
        <v>318</v>
      </c>
      <c r="G314" s="61" t="s">
        <v>305</v>
      </c>
      <c r="H314" s="86">
        <f t="shared" si="20"/>
        <v>1038</v>
      </c>
      <c r="I314" s="86">
        <f t="shared" si="20"/>
        <v>1027.62</v>
      </c>
    </row>
    <row r="315" spans="1:9" ht="15.75" hidden="1">
      <c r="A315" s="58"/>
      <c r="B315" s="75" t="s">
        <v>310</v>
      </c>
      <c r="C315" s="60" t="s">
        <v>24</v>
      </c>
      <c r="D315" s="66" t="s">
        <v>98</v>
      </c>
      <c r="E315" s="66" t="s">
        <v>47</v>
      </c>
      <c r="F315" s="66" t="s">
        <v>318</v>
      </c>
      <c r="G315" s="66" t="s">
        <v>311</v>
      </c>
      <c r="H315" s="68">
        <v>1038</v>
      </c>
      <c r="I315" s="68">
        <v>1027.62</v>
      </c>
    </row>
    <row r="316" spans="1:9" ht="15.75" hidden="1">
      <c r="A316" s="64" t="s">
        <v>267</v>
      </c>
      <c r="B316" s="69" t="s">
        <v>269</v>
      </c>
      <c r="C316" s="60" t="s">
        <v>147</v>
      </c>
      <c r="D316" s="66" t="s">
        <v>149</v>
      </c>
      <c r="E316" s="61" t="s">
        <v>268</v>
      </c>
      <c r="F316" s="66"/>
      <c r="G316" s="61"/>
      <c r="H316" s="68">
        <f>H319</f>
        <v>903.4000000000001</v>
      </c>
      <c r="I316" s="68">
        <f>I319</f>
        <v>893.38</v>
      </c>
    </row>
    <row r="317" spans="1:9" ht="60" hidden="1">
      <c r="A317" s="64"/>
      <c r="B317" s="70" t="s">
        <v>162</v>
      </c>
      <c r="C317" s="60" t="s">
        <v>147</v>
      </c>
      <c r="D317" s="66" t="s">
        <v>149</v>
      </c>
      <c r="E317" s="66" t="s">
        <v>268</v>
      </c>
      <c r="F317" s="61" t="s">
        <v>161</v>
      </c>
      <c r="G317" s="61"/>
      <c r="H317" s="68">
        <f aca="true" t="shared" si="21" ref="H317:I319">H318</f>
        <v>903.4000000000001</v>
      </c>
      <c r="I317" s="68">
        <f t="shared" si="21"/>
        <v>893.38</v>
      </c>
    </row>
    <row r="318" spans="1:9" ht="28.5" customHeight="1" hidden="1">
      <c r="A318" s="64"/>
      <c r="B318" s="70" t="s">
        <v>283</v>
      </c>
      <c r="C318" s="60" t="s">
        <v>147</v>
      </c>
      <c r="D318" s="66" t="s">
        <v>149</v>
      </c>
      <c r="E318" s="66" t="s">
        <v>268</v>
      </c>
      <c r="F318" s="61" t="s">
        <v>284</v>
      </c>
      <c r="G318" s="61"/>
      <c r="H318" s="68">
        <f t="shared" si="21"/>
        <v>903.4000000000001</v>
      </c>
      <c r="I318" s="68">
        <f t="shared" si="21"/>
        <v>893.38</v>
      </c>
    </row>
    <row r="319" spans="1:9" ht="30" hidden="1">
      <c r="A319" s="92"/>
      <c r="B319" s="78" t="s">
        <v>285</v>
      </c>
      <c r="C319" s="60" t="s">
        <v>147</v>
      </c>
      <c r="D319" s="66" t="s">
        <v>149</v>
      </c>
      <c r="E319" s="66" t="s">
        <v>268</v>
      </c>
      <c r="F319" s="87" t="s">
        <v>286</v>
      </c>
      <c r="G319" s="66"/>
      <c r="H319" s="68">
        <f t="shared" si="21"/>
        <v>903.4000000000001</v>
      </c>
      <c r="I319" s="68">
        <f t="shared" si="21"/>
        <v>893.38</v>
      </c>
    </row>
    <row r="320" spans="1:9" ht="41.25" customHeight="1" hidden="1">
      <c r="A320" s="58"/>
      <c r="B320" s="69" t="s">
        <v>344</v>
      </c>
      <c r="C320" s="111" t="s">
        <v>147</v>
      </c>
      <c r="D320" s="66" t="s">
        <v>149</v>
      </c>
      <c r="E320" s="66" t="s">
        <v>268</v>
      </c>
      <c r="F320" s="66" t="s">
        <v>286</v>
      </c>
      <c r="G320" s="61" t="s">
        <v>288</v>
      </c>
      <c r="H320" s="86">
        <f>H321+H322</f>
        <v>903.4000000000001</v>
      </c>
      <c r="I320" s="86">
        <f>I321+I322</f>
        <v>893.38</v>
      </c>
    </row>
    <row r="321" spans="1:9" ht="27.75" customHeight="1" hidden="1">
      <c r="A321" s="58"/>
      <c r="B321" s="75" t="s">
        <v>289</v>
      </c>
      <c r="C321" s="60" t="s">
        <v>147</v>
      </c>
      <c r="D321" s="66" t="s">
        <v>149</v>
      </c>
      <c r="E321" s="66" t="s">
        <v>268</v>
      </c>
      <c r="F321" s="66" t="s">
        <v>286</v>
      </c>
      <c r="G321" s="66" t="s">
        <v>290</v>
      </c>
      <c r="H321" s="68">
        <v>694.7</v>
      </c>
      <c r="I321" s="68">
        <v>687.34</v>
      </c>
    </row>
    <row r="322" spans="1:9" ht="27.75" customHeight="1" hidden="1">
      <c r="A322" s="58"/>
      <c r="B322" s="75" t="s">
        <v>291</v>
      </c>
      <c r="C322" s="60" t="s">
        <v>147</v>
      </c>
      <c r="D322" s="66" t="s">
        <v>149</v>
      </c>
      <c r="E322" s="66" t="s">
        <v>268</v>
      </c>
      <c r="F322" s="66" t="s">
        <v>286</v>
      </c>
      <c r="G322" s="66" t="s">
        <v>292</v>
      </c>
      <c r="H322" s="68">
        <v>208.7</v>
      </c>
      <c r="I322" s="68">
        <v>206.04</v>
      </c>
    </row>
    <row r="323" spans="1:9" ht="19.5" customHeight="1">
      <c r="A323" s="116"/>
      <c r="B323" s="117" t="s">
        <v>0</v>
      </c>
      <c r="C323" s="28"/>
      <c r="D323" s="118"/>
      <c r="E323" s="119"/>
      <c r="F323" s="118"/>
      <c r="G323" s="118"/>
      <c r="H323" s="120">
        <f>H20+H164+H198+H209+H235+H243+H288+H297+H300+H308</f>
        <v>64002.6</v>
      </c>
      <c r="I323" s="120">
        <f>I20+I164+I198+I209+I235+I243+I288+I297+I300+I308</f>
        <v>36804.92</v>
      </c>
    </row>
    <row r="324" spans="1:9" ht="15.75">
      <c r="A324" s="121"/>
      <c r="B324" s="122"/>
      <c r="C324" s="122"/>
      <c r="D324" s="123"/>
      <c r="E324" s="124"/>
      <c r="F324" s="123"/>
      <c r="G324" s="123"/>
      <c r="H324" s="125"/>
      <c r="I324" s="125"/>
    </row>
  </sheetData>
  <mergeCells count="5">
    <mergeCell ref="A16:I16"/>
    <mergeCell ref="A13:I13"/>
    <mergeCell ref="A12:I12"/>
    <mergeCell ref="A14:I14"/>
    <mergeCell ref="A15:I15"/>
  </mergeCells>
  <printOptions/>
  <pageMargins left="0.7874015748031497" right="0.3937007874015748" top="0.3937007874015748" bottom="0.3937007874015748" header="0.3937007874015748" footer="0.15748031496062992"/>
  <pageSetup fitToHeight="1" fitToWidth="1" horizontalDpi="600" verticalDpi="600" orientation="portrait" paperSize="9" scale="85" r:id="rId1"/>
  <rowBreaks count="9" manualBreakCount="9">
    <brk id="33" max="255" man="1"/>
    <brk id="66" max="255" man="1"/>
    <brk id="94" max="255" man="1"/>
    <brk id="133" max="255" man="1"/>
    <brk id="165" max="255" man="1"/>
    <brk id="193" max="255" man="1"/>
    <brk id="228" max="255" man="1"/>
    <brk id="253" max="255" man="1"/>
    <brk id="2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view="pageBreakPreview" zoomScaleSheetLayoutView="100" workbookViewId="0" topLeftCell="A1">
      <selection activeCell="C26" sqref="C26"/>
    </sheetView>
  </sheetViews>
  <sheetFormatPr defaultColWidth="8.796875" defaultRowHeight="15"/>
  <cols>
    <col min="1" max="1" width="40.69921875" style="41" customWidth="1"/>
    <col min="2" max="2" width="26" style="41" customWidth="1"/>
    <col min="3" max="3" width="10.796875" style="25" customWidth="1"/>
    <col min="4" max="4" width="10.796875" style="40" customWidth="1"/>
    <col min="5" max="16384" width="8.8984375" style="26" customWidth="1"/>
  </cols>
  <sheetData>
    <row r="1" spans="1:4" s="19" customFormat="1" ht="15" customHeight="1">
      <c r="A1" s="17"/>
      <c r="B1" s="181" t="s">
        <v>497</v>
      </c>
      <c r="C1" s="17"/>
      <c r="D1" s="18"/>
    </row>
    <row r="2" spans="1:4" s="19" customFormat="1" ht="15" customHeight="1">
      <c r="A2" s="17"/>
      <c r="B2" s="181" t="s">
        <v>478</v>
      </c>
      <c r="C2" s="17"/>
      <c r="D2" s="18"/>
    </row>
    <row r="3" spans="1:4" s="19" customFormat="1" ht="15">
      <c r="A3" s="17"/>
      <c r="B3" s="181" t="s">
        <v>479</v>
      </c>
      <c r="C3" s="17"/>
      <c r="D3" s="21"/>
    </row>
    <row r="4" spans="1:4" s="19" customFormat="1" ht="15">
      <c r="A4" s="17"/>
      <c r="B4" s="181" t="s">
        <v>171</v>
      </c>
      <c r="C4" s="17"/>
      <c r="D4" s="21"/>
    </row>
    <row r="5" spans="1:4" s="19" customFormat="1" ht="15">
      <c r="A5" s="17"/>
      <c r="B5" s="181" t="s">
        <v>110</v>
      </c>
      <c r="C5" s="17"/>
      <c r="D5" s="22"/>
    </row>
    <row r="6" spans="1:4" s="19" customFormat="1" ht="15">
      <c r="A6" s="17"/>
      <c r="B6" s="181" t="s">
        <v>504</v>
      </c>
      <c r="C6" s="17"/>
      <c r="D6" s="22"/>
    </row>
    <row r="7" spans="1:4" s="19" customFormat="1" ht="15">
      <c r="A7" s="17"/>
      <c r="B7" s="181"/>
      <c r="C7" s="17"/>
      <c r="D7" s="22"/>
    </row>
    <row r="8" spans="1:4" s="19" customFormat="1" ht="15">
      <c r="A8" s="17"/>
      <c r="B8" s="181" t="s">
        <v>480</v>
      </c>
      <c r="C8" s="17"/>
      <c r="D8" s="22"/>
    </row>
    <row r="9" spans="2:4" s="19" customFormat="1" ht="15">
      <c r="B9" s="181" t="s">
        <v>481</v>
      </c>
      <c r="D9" s="23"/>
    </row>
    <row r="10" spans="2:4" s="19" customFormat="1" ht="12.75">
      <c r="B10" s="20"/>
      <c r="D10" s="23"/>
    </row>
    <row r="11" spans="2:4" s="19" customFormat="1" ht="12.75">
      <c r="B11" s="20"/>
      <c r="D11" s="23"/>
    </row>
    <row r="12" spans="1:4" s="24" customFormat="1" ht="18.75">
      <c r="A12" s="183" t="s">
        <v>449</v>
      </c>
      <c r="B12" s="183"/>
      <c r="C12" s="183"/>
      <c r="D12" s="188"/>
    </row>
    <row r="13" spans="1:4" s="24" customFormat="1" ht="18.75">
      <c r="A13" s="183" t="s">
        <v>450</v>
      </c>
      <c r="B13" s="183"/>
      <c r="C13" s="183"/>
      <c r="D13" s="188"/>
    </row>
    <row r="14" spans="1:4" s="24" customFormat="1" ht="18.75">
      <c r="A14" s="183" t="s">
        <v>451</v>
      </c>
      <c r="B14" s="183"/>
      <c r="C14" s="183"/>
      <c r="D14" s="188"/>
    </row>
    <row r="15" spans="1:4" s="24" customFormat="1" ht="18.75">
      <c r="A15" s="183" t="s">
        <v>452</v>
      </c>
      <c r="B15" s="183"/>
      <c r="C15" s="183"/>
      <c r="D15" s="188"/>
    </row>
    <row r="16" spans="1:4" s="24" customFormat="1" ht="18.75">
      <c r="A16" s="183" t="s">
        <v>503</v>
      </c>
      <c r="B16" s="183"/>
      <c r="C16" s="183"/>
      <c r="D16" s="188"/>
    </row>
    <row r="17" spans="1:4" ht="15.75">
      <c r="A17" s="187"/>
      <c r="B17" s="187"/>
      <c r="C17" s="187"/>
      <c r="D17" s="25"/>
    </row>
    <row r="18" spans="1:4" s="29" customFormat="1" ht="31.5">
      <c r="A18" s="27" t="s">
        <v>453</v>
      </c>
      <c r="B18" s="27" t="s">
        <v>172</v>
      </c>
      <c r="C18" s="27" t="s">
        <v>454</v>
      </c>
      <c r="D18" s="28" t="s">
        <v>455</v>
      </c>
    </row>
    <row r="19" spans="1:4" s="32" customFormat="1" ht="11.25">
      <c r="A19" s="30">
        <v>1</v>
      </c>
      <c r="B19" s="30">
        <v>2</v>
      </c>
      <c r="C19" s="30">
        <v>3</v>
      </c>
      <c r="D19" s="31" t="s">
        <v>39</v>
      </c>
    </row>
    <row r="20" spans="1:4" s="29" customFormat="1" ht="15.75">
      <c r="A20" s="3" t="s">
        <v>456</v>
      </c>
      <c r="B20" s="33"/>
      <c r="C20" s="34">
        <f>C21</f>
        <v>0</v>
      </c>
      <c r="D20" s="34">
        <f>D21</f>
        <v>-555.9600000000064</v>
      </c>
    </row>
    <row r="21" spans="1:4" s="36" customFormat="1" ht="15.75">
      <c r="A21" s="3" t="s">
        <v>457</v>
      </c>
      <c r="B21" s="35"/>
      <c r="C21" s="34">
        <f>C22</f>
        <v>0</v>
      </c>
      <c r="D21" s="34">
        <f>D22</f>
        <v>-555.9600000000064</v>
      </c>
    </row>
    <row r="22" spans="1:4" s="29" customFormat="1" ht="31.5">
      <c r="A22" s="7" t="s">
        <v>458</v>
      </c>
      <c r="B22" s="37" t="s">
        <v>488</v>
      </c>
      <c r="C22" s="38">
        <f>C23+C27</f>
        <v>0</v>
      </c>
      <c r="D22" s="38">
        <f>D23+D27</f>
        <v>-555.9600000000064</v>
      </c>
    </row>
    <row r="23" spans="1:4" s="29" customFormat="1" ht="15.75">
      <c r="A23" s="7" t="s">
        <v>459</v>
      </c>
      <c r="B23" s="37" t="s">
        <v>489</v>
      </c>
      <c r="C23" s="38">
        <f aca="true" t="shared" si="0" ref="C23:D25">C24</f>
        <v>-63455.5</v>
      </c>
      <c r="D23" s="38">
        <f t="shared" si="0"/>
        <v>-37360.880000000005</v>
      </c>
    </row>
    <row r="24" spans="1:4" ht="15.75">
      <c r="A24" s="7" t="s">
        <v>460</v>
      </c>
      <c r="B24" s="37" t="s">
        <v>490</v>
      </c>
      <c r="C24" s="38">
        <f t="shared" si="0"/>
        <v>-63455.5</v>
      </c>
      <c r="D24" s="38">
        <f t="shared" si="0"/>
        <v>-37360.880000000005</v>
      </c>
    </row>
    <row r="25" spans="1:4" ht="31.5">
      <c r="A25" s="7" t="s">
        <v>461</v>
      </c>
      <c r="B25" s="37" t="s">
        <v>491</v>
      </c>
      <c r="C25" s="38">
        <f t="shared" si="0"/>
        <v>-63455.5</v>
      </c>
      <c r="D25" s="38">
        <f t="shared" si="0"/>
        <v>-37360.880000000005</v>
      </c>
    </row>
    <row r="26" spans="1:4" ht="47.25">
      <c r="A26" s="7" t="s">
        <v>462</v>
      </c>
      <c r="B26" s="37" t="s">
        <v>492</v>
      </c>
      <c r="C26" s="38">
        <v>-63455.5</v>
      </c>
      <c r="D26" s="38">
        <f>-Доходы!D88</f>
        <v>-37360.880000000005</v>
      </c>
    </row>
    <row r="27" spans="1:4" ht="15.75">
      <c r="A27" s="7" t="s">
        <v>463</v>
      </c>
      <c r="B27" s="37" t="s">
        <v>493</v>
      </c>
      <c r="C27" s="38">
        <f aca="true" t="shared" si="1" ref="C27:D29">C28</f>
        <v>63455.5</v>
      </c>
      <c r="D27" s="38">
        <f t="shared" si="1"/>
        <v>36804.92</v>
      </c>
    </row>
    <row r="28" spans="1:4" ht="15.75">
      <c r="A28" s="7" t="s">
        <v>464</v>
      </c>
      <c r="B28" s="37" t="s">
        <v>495</v>
      </c>
      <c r="C28" s="38">
        <f t="shared" si="1"/>
        <v>63455.5</v>
      </c>
      <c r="D28" s="38">
        <f t="shared" si="1"/>
        <v>36804.92</v>
      </c>
    </row>
    <row r="29" spans="1:4" ht="31.5">
      <c r="A29" s="7" t="s">
        <v>465</v>
      </c>
      <c r="B29" s="37" t="s">
        <v>494</v>
      </c>
      <c r="C29" s="38">
        <f t="shared" si="1"/>
        <v>63455.5</v>
      </c>
      <c r="D29" s="38">
        <f t="shared" si="1"/>
        <v>36804.92</v>
      </c>
    </row>
    <row r="30" spans="1:4" ht="47.25">
      <c r="A30" s="7" t="s">
        <v>466</v>
      </c>
      <c r="B30" s="37" t="s">
        <v>496</v>
      </c>
      <c r="C30" s="38">
        <v>63455.5</v>
      </c>
      <c r="D30" s="38">
        <f>'Расходы по разд-м и подразд-м'!I323</f>
        <v>36804.92</v>
      </c>
    </row>
    <row r="31" spans="1:2" ht="15.75">
      <c r="A31" s="39"/>
      <c r="B31" s="39"/>
    </row>
  </sheetData>
  <mergeCells count="6">
    <mergeCell ref="A17:C17"/>
    <mergeCell ref="A12:D12"/>
    <mergeCell ref="A14:D14"/>
    <mergeCell ref="A13:D13"/>
    <mergeCell ref="A16:D16"/>
    <mergeCell ref="A15:D15"/>
  </mergeCells>
  <printOptions/>
  <pageMargins left="0.7874015748031497" right="0.3937007874015748" top="0.3937007874015748" bottom="0.3937007874015748" header="0.3937007874015748" footer="0.1574803149606299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2016-10-11T16:02:01Z</cp:lastPrinted>
  <dcterms:created xsi:type="dcterms:W3CDTF">2006-02-14T14:57:27Z</dcterms:created>
  <dcterms:modified xsi:type="dcterms:W3CDTF">2016-10-11T16:06:52Z</dcterms:modified>
  <cp:category/>
  <cp:version/>
  <cp:contentType/>
  <cp:contentStatus/>
</cp:coreProperties>
</file>