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29" activeTab="3"/>
  </bookViews>
  <sheets>
    <sheet name="Ведомственная" sheetId="1" r:id="rId1"/>
    <sheet name="Разделы, подразделы, ЦС, группы" sheetId="2" r:id="rId2"/>
    <sheet name="Разделы, подразделы" sheetId="3" r:id="rId3"/>
    <sheet name="Источники" sheetId="4" r:id="rId4"/>
  </sheets>
  <definedNames>
    <definedName name="_ftn1" localSheetId="0">'Ведомственная'!$B$34</definedName>
    <definedName name="_ftn1" localSheetId="2">'Разделы, подразделы'!#REF!</definedName>
    <definedName name="_ftn1" localSheetId="1">'Разделы, подразделы, ЦС, группы'!#REF!</definedName>
    <definedName name="_ftnref1" localSheetId="0">'Ведомственная'!$B$31</definedName>
    <definedName name="_ftnref1" localSheetId="2">'Разделы, подразделы'!$B$25</definedName>
    <definedName name="_ftnref1" localSheetId="1">'Разделы, подразделы, ЦС, группы'!$B$26</definedName>
  </definedNames>
  <calcPr fullCalcOnLoad="1"/>
</workbook>
</file>

<file path=xl/sharedStrings.xml><?xml version="1.0" encoding="utf-8"?>
<sst xmlns="http://schemas.openxmlformats.org/spreadsheetml/2006/main" count="1322" uniqueCount="335">
  <si>
    <t>ИТОГО</t>
  </si>
  <si>
    <t>Номер</t>
  </si>
  <si>
    <t>Наименование</t>
  </si>
  <si>
    <t xml:space="preserve"> Код раздела и подраз дела</t>
  </si>
  <si>
    <t>Код целевой статьи</t>
  </si>
  <si>
    <t>I</t>
  </si>
  <si>
    <t>Муниципальный Совет МО Коломна</t>
  </si>
  <si>
    <t>1</t>
  </si>
  <si>
    <t>Общегосударственные вопросы</t>
  </si>
  <si>
    <t>990</t>
  </si>
  <si>
    <t>0100</t>
  </si>
  <si>
    <t>1.1</t>
  </si>
  <si>
    <t>0102</t>
  </si>
  <si>
    <t>1.1.1</t>
  </si>
  <si>
    <t>Расходы на содержание главы муниципального образования</t>
  </si>
  <si>
    <t>1.2</t>
  </si>
  <si>
    <t>0103</t>
  </si>
  <si>
    <t>1.2.1</t>
  </si>
  <si>
    <t>Расходы на содержание и обеспечение деятельности центрального аппарата законодательной (представительной) власти местного самоуправления</t>
  </si>
  <si>
    <t>Другие общегосударственные вопросы</t>
  </si>
  <si>
    <t>II</t>
  </si>
  <si>
    <t>Местная администрация МО Коломна</t>
  </si>
  <si>
    <t>2</t>
  </si>
  <si>
    <t>901</t>
  </si>
  <si>
    <t>2.1</t>
  </si>
  <si>
    <t>0104</t>
  </si>
  <si>
    <t>2.1.1</t>
  </si>
  <si>
    <t>Расходы на содержание главы исполнительной власти местного самоуправления</t>
  </si>
  <si>
    <t>2.1.2</t>
  </si>
  <si>
    <t>Расходы на содержание муниципальных служащих исполнительного органа</t>
  </si>
  <si>
    <t>3</t>
  </si>
  <si>
    <t>Национальная безопасность и правоохранительная деятельность</t>
  </si>
  <si>
    <t>0300</t>
  </si>
  <si>
    <t>3.1</t>
  </si>
  <si>
    <t>0309</t>
  </si>
  <si>
    <t>3.1.1</t>
  </si>
  <si>
    <t>4</t>
  </si>
  <si>
    <t>4.1</t>
  </si>
  <si>
    <t>5</t>
  </si>
  <si>
    <t>5.1</t>
  </si>
  <si>
    <t>0800</t>
  </si>
  <si>
    <t>Периодическая печать и издательства</t>
  </si>
  <si>
    <t>Социальная политика</t>
  </si>
  <si>
    <t>1000</t>
  </si>
  <si>
    <t>Охрана семьи и детства</t>
  </si>
  <si>
    <t>1004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</si>
  <si>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</si>
  <si>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</si>
  <si>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</si>
  <si>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0314</t>
  </si>
  <si>
    <t>Другие вопросы в области национальной безопасности и правоохранительной деятельности</t>
  </si>
  <si>
    <t>3.2</t>
  </si>
  <si>
    <t>3.2.1</t>
  </si>
  <si>
    <t>3.2.2</t>
  </si>
  <si>
    <t>3.2.3</t>
  </si>
  <si>
    <t>0500</t>
  </si>
  <si>
    <t>Жилищно-коммунальное хозяйство</t>
  </si>
  <si>
    <t>0801</t>
  </si>
  <si>
    <t>6</t>
  </si>
  <si>
    <t>6.1</t>
  </si>
  <si>
    <t>Культура</t>
  </si>
  <si>
    <t>8.1</t>
  </si>
  <si>
    <t>8.1.1</t>
  </si>
  <si>
    <t xml:space="preserve">Образование </t>
  </si>
  <si>
    <t>0700</t>
  </si>
  <si>
    <t>Благоустройство</t>
  </si>
  <si>
    <t>0503</t>
  </si>
  <si>
    <t>8</t>
  </si>
  <si>
    <t>9.1</t>
  </si>
  <si>
    <t>7</t>
  </si>
  <si>
    <t>7.1</t>
  </si>
  <si>
    <t>7.1.1</t>
  </si>
  <si>
    <t>9</t>
  </si>
  <si>
    <t>10.1</t>
  </si>
  <si>
    <t>10.1.1</t>
  </si>
  <si>
    <t>0600</t>
  </si>
  <si>
    <t>0605</t>
  </si>
  <si>
    <t>10</t>
  </si>
  <si>
    <t>Другие вопросы в области охраны окружающей среды</t>
  </si>
  <si>
    <t>Охрана окружающей среды</t>
  </si>
  <si>
    <t>0113</t>
  </si>
  <si>
    <t>4.1.1</t>
  </si>
  <si>
    <t>1202</t>
  </si>
  <si>
    <t>Средства массовой информации</t>
  </si>
  <si>
    <t>1200</t>
  </si>
  <si>
    <t>Культура, кинематография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</si>
  <si>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</si>
  <si>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</si>
  <si>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муниципальный округ Коломна</t>
  </si>
  <si>
    <t xml:space="preserve">муниципального образования </t>
  </si>
  <si>
    <t xml:space="preserve">Формирование и размещение муниципального заказа </t>
  </si>
  <si>
    <t>5.1.1</t>
  </si>
  <si>
    <t>Участие в мероприятиях по охране окружающей среды в границах муниципального образования</t>
  </si>
  <si>
    <t xml:space="preserve">Благоустройство территории муниципального образования </t>
  </si>
  <si>
    <t>11</t>
  </si>
  <si>
    <t>3.2.4</t>
  </si>
  <si>
    <t>Резервные фонды</t>
  </si>
  <si>
    <t>Резервный фонд местной администрации</t>
  </si>
  <si>
    <t>2.3</t>
  </si>
  <si>
    <t>2.3.1</t>
  </si>
  <si>
    <t>0111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</si>
  <si>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</si>
  <si>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</si>
  <si>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Профессиональная подготовка, переподготовка и повышение квалификации</t>
  </si>
  <si>
    <t>0709</t>
  </si>
  <si>
    <t>Другие вопросы в области образования</t>
  </si>
  <si>
    <t>0107</t>
  </si>
  <si>
    <t>Иные закупки товаров, работ и услуг для обеспечения государственных (муниципальных) нужд</t>
  </si>
  <si>
    <t>300</t>
  </si>
  <si>
    <t>11.1</t>
  </si>
  <si>
    <t>Код вида расходов (группа)</t>
  </si>
  <si>
    <t>Содержание и обеспечение деятельности муниципальных учреждений, обеспечивающих предоставление услуг в сфере молодежной политики. МКУ "Культурно-правовой Центр "Коломенский"</t>
  </si>
  <si>
    <t>Содержание и обеспечение деятельности учреждений. МКУ "Центр социально-экономического развития муниципального округа Коломна"</t>
  </si>
  <si>
    <t>Расходы на предоставление доплат к пенсии лицам, замещавшим муниципальные должности и должности муниципальной службы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</si>
  <si>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</si>
  <si>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</si>
  <si>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</si>
  <si>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</si>
  <si>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</si>
  <si>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800</t>
  </si>
  <si>
    <t>Иные бюджетные ассигнования</t>
  </si>
  <si>
    <t>2.1.3</t>
  </si>
  <si>
    <t>11.1.1</t>
  </si>
  <si>
    <t>Члены избирательной комиссии</t>
  </si>
  <si>
    <t>Физическая культура и спорт</t>
  </si>
  <si>
    <t>1101</t>
  </si>
  <si>
    <t>1100</t>
  </si>
  <si>
    <t>1.2.2</t>
  </si>
  <si>
    <t>2.2</t>
  </si>
  <si>
    <t>2.2.1</t>
  </si>
  <si>
    <t>Ведомственная целевая программа по благоустройству территории муниципального образования</t>
  </si>
  <si>
    <t>6.1.1</t>
  </si>
  <si>
    <t>9.1.1</t>
  </si>
  <si>
    <t>2.3.2</t>
  </si>
  <si>
    <t>2.3.3</t>
  </si>
  <si>
    <t>1.3</t>
  </si>
  <si>
    <t>1.3.1</t>
  </si>
  <si>
    <t>1.3.2</t>
  </si>
  <si>
    <t>2.2.2</t>
  </si>
  <si>
    <t>2.2.3</t>
  </si>
  <si>
    <t>2.2.4</t>
  </si>
  <si>
    <t>Муниципальная программа по благоустройству территории муниципального образования</t>
  </si>
  <si>
    <t>Расходы по  осуществлению благоустройства территории муниципального образования за счет субсидии из бюджета Санкт-Петербурга</t>
  </si>
  <si>
    <t>2.1.3.1</t>
  </si>
  <si>
    <t>2.1.3.2</t>
  </si>
  <si>
    <t>4280100180</t>
  </si>
  <si>
    <t>0020100010</t>
  </si>
  <si>
    <t>0020200020</t>
  </si>
  <si>
    <t>0020400040</t>
  </si>
  <si>
    <t>0020500050</t>
  </si>
  <si>
    <t>0020300030</t>
  </si>
  <si>
    <t>4500100200</t>
  </si>
  <si>
    <t>0920700071</t>
  </si>
  <si>
    <t>4310100461</t>
  </si>
  <si>
    <t>0920600462</t>
  </si>
  <si>
    <t>2190100090</t>
  </si>
  <si>
    <t>4100100170</t>
  </si>
  <si>
    <t>5050100230</t>
  </si>
  <si>
    <t>4570100250</t>
  </si>
  <si>
    <t>6000100130</t>
  </si>
  <si>
    <t>7950100520</t>
  </si>
  <si>
    <t>7950200510</t>
  </si>
  <si>
    <t>7950300530</t>
  </si>
  <si>
    <t>7950400490</t>
  </si>
  <si>
    <t>7950500560</t>
  </si>
  <si>
    <t>7950600240</t>
  </si>
  <si>
    <t>0700100060</t>
  </si>
  <si>
    <t>0920100070</t>
  </si>
  <si>
    <t>0920200440</t>
  </si>
  <si>
    <t>Закупка товаров, работ и услуг для обеспечения государственных (муниципальных) нужд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</si>
  <si>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</si>
  <si>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600000000</t>
  </si>
  <si>
    <t>Расходы на благоустройство территории муниципального образования, софинансируемые за счет средств местного бюджета</t>
  </si>
  <si>
    <t xml:space="preserve">Физическая культура </t>
  </si>
  <si>
    <t>00200G0850</t>
  </si>
  <si>
    <t>09200G0100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</si>
  <si>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</si>
  <si>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 xml:space="preserve">Расходы на исполнение государственного полномочия по организации и осуществлению деятельности по опеке 
и попечительству за счет субвенций из бюджета Санкт-Петербурга
</t>
  </si>
  <si>
    <t>51100G0870</t>
  </si>
  <si>
    <t>51100G0860</t>
  </si>
  <si>
    <t xml:space="preserve"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
</t>
  </si>
  <si>
    <t>51100G0850</t>
  </si>
  <si>
    <t>1.4</t>
  </si>
  <si>
    <t>1.5</t>
  </si>
  <si>
    <t>1.6</t>
  </si>
  <si>
    <t>1.8.1</t>
  </si>
  <si>
    <t>1.8.3</t>
  </si>
  <si>
    <t>1.8.4</t>
  </si>
  <si>
    <t>3.1.2</t>
  </si>
  <si>
    <t>3.1.2.1</t>
  </si>
  <si>
    <t>3.1.2.2</t>
  </si>
  <si>
    <t>5.2.1</t>
  </si>
  <si>
    <t>5.3.1</t>
  </si>
  <si>
    <t>8.1.2</t>
  </si>
  <si>
    <t>муниципального образования муниципальный округ Коломна</t>
  </si>
  <si>
    <t>Код главного распоря-дителя бюджетных средств</t>
  </si>
  <si>
    <t>Ведомственная структура расходов бюджета</t>
  </si>
  <si>
    <t>Расходы на исполнение государственных полномочий по выплате денежных средств на содержание ребенка в семье опекуна 
и приемной семье за счет субвенций из бюджета Санкт-Петербурга</t>
  </si>
  <si>
    <t>Распределение бюджетных ассигнований бюджета</t>
  </si>
  <si>
    <t>4310300450</t>
  </si>
  <si>
    <t>5.3.2</t>
  </si>
  <si>
    <t>Муниципальная программа по организации и проведению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</t>
  </si>
  <si>
    <t>Муниципальная программа по проведению работ по военно-патриотическому воспитанию граждан, проживающих на территории муниципального образования муниципальный округ Коломна</t>
  </si>
  <si>
    <t>Муниципальная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МО Коломна</t>
  </si>
  <si>
    <t>1001</t>
  </si>
  <si>
    <t>Пенсионное обеспечение</t>
  </si>
  <si>
    <t>Муниципальная программа по участию в деятельности по профилактике правонарушений на территории МО Коломна</t>
  </si>
  <si>
    <t>Ведомственная целевая программа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</si>
  <si>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Ведомственная целевая программа по осуществлению защиты прав потребителей</t>
  </si>
  <si>
    <t>Ведомственная целевая программа по организации и проведению местных и участию в организации и проведении городских праздничных и иных зрелищных мероприятий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</si>
  <si>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</si>
  <si>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Ведомственная целевая программа по профилактике дорожно-транспортного травматизма на территории МО Коломна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</si>
  <si>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</si>
  <si>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Ведомственная целевая программа по информированию населения через средства массовой информации о деятельности муниципального образования</t>
  </si>
  <si>
    <t xml:space="preserve"> Код раздела и подраздела</t>
  </si>
  <si>
    <t>5.2</t>
  </si>
  <si>
    <t>5.2.2</t>
  </si>
  <si>
    <t>7.2</t>
  </si>
  <si>
    <t>муниципального совета</t>
  </si>
  <si>
    <t>0401</t>
  </si>
  <si>
    <t>0412</t>
  </si>
  <si>
    <t>0400</t>
  </si>
  <si>
    <t>Национальная экономика</t>
  </si>
  <si>
    <t>Общеэкономические вопросы</t>
  </si>
  <si>
    <t>Муниципальная программа «Содействие развитию малого бизнеса на территории муниципального образования муниципальный округ Коломна»</t>
  </si>
  <si>
    <t>Другие вопросы в области национальной экономики</t>
  </si>
  <si>
    <t>4.2</t>
  </si>
  <si>
    <t>4.2.1</t>
  </si>
  <si>
    <t>5.1.2</t>
  </si>
  <si>
    <t>5.1.2.1</t>
  </si>
  <si>
    <t>5.1.2.2</t>
  </si>
  <si>
    <t>7.2.1</t>
  </si>
  <si>
    <t>7.2.2</t>
  </si>
  <si>
    <t>Муниципальная программа "Участие в организации и финансировании временного трудоустройства отдельных категорий граждан"</t>
  </si>
  <si>
    <t>6.2</t>
  </si>
  <si>
    <t>8.2</t>
  </si>
  <si>
    <t>Сумма,                        тыс. руб.</t>
  </si>
  <si>
    <t>Сумма,                                тыс. руб.</t>
  </si>
  <si>
    <t>Муниципальная программа по благоустройству территории МО Коломна</t>
  </si>
  <si>
    <t>Муниципальная программа «Военно-патриотическое воспитание граждан муниципального образования муниципальный округ Коломна»</t>
  </si>
  <si>
    <t>Муниципальная программа «Проведение подготовки и обучения неработающего населения  муниципального образования муниципальный округ Коломна способам защиты и действиям в чрезвычайных ситуациях»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</si>
  <si>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Коломна»</t>
  </si>
  <si>
    <t>Муниципальная программа «Организация и проведение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</t>
  </si>
  <si>
    <t>Муниципальная программа «Осуществление защиты прав потребителей на территории муниципального образования муниципальный округ Коломна»</t>
  </si>
  <si>
    <t>Муниципальная программа «Участие в организации и финансировании временного трудоустройства отдельных категорий граждан»</t>
  </si>
  <si>
    <t>Муниципальная программа «Участие в мероприятиях по охране окружающей среды в границах муниципального образования муниципальный округ Коломна»</t>
  </si>
  <si>
    <t>Муниципальная программа «Участие в деятельности по профилактике правонарушений на территории муниципального образования муниципальный округ Коломна»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</si>
  <si>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</si>
  <si>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Муниципальная программа «Информирование населения через средства массовой информации о деятельности муниципального образования муниципальный округ Коломна»</t>
  </si>
  <si>
    <t>Муниципальная программа «Участие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 муниципальный округ Коломна»</t>
  </si>
  <si>
    <t>5050100210</t>
  </si>
  <si>
    <t>8.3</t>
  </si>
  <si>
    <t>9.2</t>
  </si>
  <si>
    <t>9.2.1</t>
  </si>
  <si>
    <t>9.3</t>
  </si>
  <si>
    <t>9.3.1</t>
  </si>
  <si>
    <t>9.3.2</t>
  </si>
  <si>
    <t>9.3.3</t>
  </si>
  <si>
    <t>1003</t>
  </si>
  <si>
    <t>Социальное обеспечение населения</t>
  </si>
  <si>
    <t>7.3</t>
  </si>
  <si>
    <t>7.3.1</t>
  </si>
  <si>
    <t>7.3.2</t>
  </si>
  <si>
    <t>7.3.3</t>
  </si>
  <si>
    <t>7.2.3</t>
  </si>
  <si>
    <t>Другие вопросы в области культуры, кинематографии</t>
  </si>
  <si>
    <t>8.2.1</t>
  </si>
  <si>
    <t>0804</t>
  </si>
  <si>
    <t>5.2.3</t>
  </si>
  <si>
    <t>6.2.1</t>
  </si>
  <si>
    <t>к Решению</t>
  </si>
  <si>
    <t>Расходы на предоставление доплаты к пенсии за выслугу лет лицам, замещавшим муниципальные должности и должности муниципальной службы</t>
  </si>
  <si>
    <t>Расходы на предоставление доплаты к пенсии за стаж лицам, замещавшим муниципальные должности и должности муниципальной службы</t>
  </si>
  <si>
    <t>муниципального образования</t>
  </si>
  <si>
    <t>Код бюджетной классификации</t>
  </si>
  <si>
    <t>Источники финансирования дефицита бюджета</t>
  </si>
  <si>
    <t>по кодам классификации источников</t>
  </si>
  <si>
    <t>финансирования дефицита бюджета</t>
  </si>
  <si>
    <t>Сумма,              тыс. руб.</t>
  </si>
  <si>
    <t>Источники финансирования дефицита бюджета - всего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</si>
  <si>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</si>
  <si>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</si>
  <si>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</si>
  <si>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</si>
  <si>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 денежных средств бюджетов</t>
  </si>
  <si>
    <t>Увеличение  прочих остатков  денежных средств  бюджетов внутригородских муниципальных образований городов федерального значения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</si>
  <si>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</si>
  <si>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</si>
  <si>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</si>
  <si>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 прочих остатков  денежных средств  бюджетов внутригородских муниципальных образований городов федерального значения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</si>
  <si>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</si>
  <si>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</si>
  <si>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</si>
  <si>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</si>
  <si>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</si>
  <si>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901 01 05 02 01 03 0000 510</t>
  </si>
  <si>
    <t>000 01 05 00 00 00 0000 600</t>
  </si>
  <si>
    <t>000 01 05 02 00 00 0000 600</t>
  </si>
  <si>
    <t>000 01 05 02 01 00 0000 610</t>
  </si>
  <si>
    <t>901 01 05 02 01 03 0000 610</t>
  </si>
  <si>
    <t>Сумма,                                       тыс. руб.</t>
  </si>
  <si>
    <t xml:space="preserve">на 2021 год </t>
  </si>
  <si>
    <t>1.6.1</t>
  </si>
  <si>
    <t>1.6.2</t>
  </si>
  <si>
    <t>1.6.3</t>
  </si>
  <si>
    <t>60000S2500</t>
  </si>
  <si>
    <t>60000S2510</t>
  </si>
  <si>
    <t>5.1.2.3</t>
  </si>
  <si>
    <t>5.1.2.4</t>
  </si>
  <si>
    <t>60000М2500</t>
  </si>
  <si>
    <t>60000М2510</t>
  </si>
  <si>
    <t>3.1.2.3</t>
  </si>
  <si>
    <t>3.1.2.4</t>
  </si>
  <si>
    <t>Расходы на осуществление работ в сфере озеленения на территории муниципального образования за счет субсидии из бюджета Санкт-Петербурга</t>
  </si>
  <si>
    <t>Расходы на осуществление работ в сфере озеленения на территории муниципального образования за счет средств местного бюджета</t>
  </si>
  <si>
    <t>Расходы на организацию работ по благоустройству территории муниципального образования за счет субсидии из бюджета Санкт-Петербурга</t>
  </si>
  <si>
    <t>Расходы на организацию работ по благоустройству территории муниципального образования за счет средств местного бюджета</t>
  </si>
  <si>
    <t>Муниципальная программа на организацию работ по благоустройству территории МО Коломна и осуществлению работ в сфере озеленения на территории МО Коломна, софинансируемая из бюджета Санкт-Петербурга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</si>
  <si>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</si>
  <si>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</si>
  <si>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по разделам, подразделам, целевым статьям и группам видов расходов</t>
  </si>
  <si>
    <t>Муниципальная программа «Проведение подготовки и обучения неработающего населения муниципального образования муниципальный округ Коломна способам защиты и действиям в чрезвычайных ситуациях»</t>
  </si>
  <si>
    <t xml:space="preserve">Муниципальная программа «Участие в мероприятиях по профилактике  незаконного потребления наркотических средств и психотропных веществ, новых потенциально опасных психоактивных веществ, наркомании на территории МО Коломна» </t>
  </si>
  <si>
    <t>Муниципальная программа «Организация и проведение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Коломна»</t>
  </si>
  <si>
    <t>Муниципальная программа «Участие в организации и финансировании   временного трудоустройства отдельных категорий граждан»</t>
  </si>
  <si>
    <t>Содержание и обеспечение деятельности учреждений. МКУ «Культурно-правовой Центр «Коломенский»</t>
  </si>
  <si>
    <t>Содержание и обеспечение деятельности учреждений. МКУ «Центр социально-экономического развития муниципального округа Коломна»</t>
  </si>
  <si>
    <t>Муниципальная программа «Организация и проведение досуговых мероприятий для жителей муниципального образования муниципальный округ Коломна»</t>
  </si>
  <si>
    <t xml:space="preserve">Муниципальная программа «Участие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МО Коломна» </t>
  </si>
  <si>
    <t>по разделам и подразделам классификации расходов бюджетов</t>
  </si>
  <si>
    <t>Приложение № 1 (Приложение № 2)</t>
  </si>
  <si>
    <t>Приложение № 2 (Приложение № 3)</t>
  </si>
  <si>
    <t>Приложение № 3 (Приложение № 4)</t>
  </si>
  <si>
    <t>Приложение № 4 (Приложение № 5)</t>
  </si>
  <si>
    <t>от 29.04.2021 № 62 (от 03.12.2020 № 46)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</si>
</sst>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[$-FC19]d\ mmmm\ yyyy\ &quot;г.&quot;"/>
    <numFmt numFmtId="174" formatCode="#,##0.0"/>
    <numFmt numFmtId="175" formatCode="0.0"/>
    <numFmt numFmtId="176" formatCode="#,##0.0_р_."/>
    <numFmt numFmtId="177" formatCode="0.0000"/>
    <numFmt numFmtId="178" formatCode="0.0;[Red]0.0"/>
    <numFmt numFmtId="179" formatCode="0.0%"/>
    <numFmt numFmtId="180" formatCode="#,##0&quot;р.&quot;"/>
    <numFmt numFmtId="181" formatCode="#,##0_ ;[Red]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2"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2" fillId="3" borderId="1" applyNumberFormat="0" applyAlignment="0" applyProtection="0"/>
    <xf numFmtId="0" fontId="23" fillId="9" borderId="2" applyNumberFormat="0" applyAlignment="0" applyProtection="0"/>
    <xf numFmtId="0" fontId="24" fillId="9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4" borderId="7" applyNumberFormat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154">
    <xf numFmtId="0" fontId="0" fillId="0" borderId="0" xfId="0" applyAlignment="1">
      <alignment/>
    </xf>
    <xf numFmtId="0" fontId="9" fillId="0" borderId="0" xfId="54" applyFont="1">
      <alignment/>
      <protection/>
    </xf>
    <xf numFmtId="0" fontId="11" fillId="0" borderId="0" xfId="0" applyFont="1" applyAlignment="1">
      <alignment/>
    </xf>
    <xf numFmtId="0" fontId="14" fillId="0" borderId="0" xfId="53" applyNumberFormat="1" applyFont="1" applyBorder="1" applyAlignment="1">
      <alignment horizontal="center" vertical="center" wrapText="1"/>
      <protection/>
    </xf>
    <xf numFmtId="0" fontId="9" fillId="0" borderId="0" xfId="53" applyNumberFormat="1" applyFont="1" applyBorder="1" applyAlignment="1">
      <alignment horizontal="left" vertical="center" wrapText="1"/>
      <protection/>
    </xf>
    <xf numFmtId="0" fontId="9" fillId="0" borderId="0" xfId="53" applyFont="1">
      <alignment/>
      <protection/>
    </xf>
    <xf numFmtId="0" fontId="9" fillId="0" borderId="0" xfId="53" applyFont="1" applyAlignment="1">
      <alignment vertical="center" wrapText="1"/>
      <protection/>
    </xf>
    <xf numFmtId="0" fontId="9" fillId="0" borderId="0" xfId="53" applyFont="1" applyAlignment="1">
      <alignment horizontal="center"/>
      <protection/>
    </xf>
    <xf numFmtId="49" fontId="12" fillId="0" borderId="10" xfId="53" applyNumberFormat="1" applyFont="1" applyBorder="1" applyAlignment="1">
      <alignment horizontal="center" vertical="center" wrapText="1" shrinkToFit="1"/>
      <protection/>
    </xf>
    <xf numFmtId="0" fontId="12" fillId="0" borderId="10" xfId="53" applyFont="1" applyBorder="1" applyAlignment="1">
      <alignment horizontal="center" vertical="center" wrapText="1"/>
      <protection/>
    </xf>
    <xf numFmtId="49" fontId="14" fillId="0" borderId="10" xfId="53" applyNumberFormat="1" applyFont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center" vertical="center" wrapText="1" shrinkToFit="1"/>
      <protection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left" vertical="center" wrapText="1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>
      <alignment/>
      <protection/>
    </xf>
    <xf numFmtId="49" fontId="9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Border="1" applyAlignment="1">
      <alignment vertical="center" wrapText="1"/>
      <protection/>
    </xf>
    <xf numFmtId="0" fontId="9" fillId="0" borderId="10" xfId="0" applyFont="1" applyFill="1" applyBorder="1" applyAlignment="1">
      <alignment vertical="top" wrapText="1"/>
    </xf>
    <xf numFmtId="49" fontId="9" fillId="0" borderId="10" xfId="53" applyNumberFormat="1" applyFont="1" applyFill="1" applyBorder="1" applyAlignment="1">
      <alignment vertical="justify" wrapText="1"/>
      <protection/>
    </xf>
    <xf numFmtId="49" fontId="15" fillId="0" borderId="1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14" fillId="0" borderId="10" xfId="53" applyNumberFormat="1" applyFont="1" applyBorder="1" applyAlignment="1">
      <alignment horizontal="center" vertical="center"/>
      <protection/>
    </xf>
    <xf numFmtId="0" fontId="9" fillId="0" borderId="10" xfId="53" applyFont="1" applyBorder="1">
      <alignment/>
      <protection/>
    </xf>
    <xf numFmtId="49" fontId="9" fillId="0" borderId="10" xfId="53" applyNumberFormat="1" applyFont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center" wrapText="1"/>
    </xf>
    <xf numFmtId="49" fontId="16" fillId="0" borderId="10" xfId="53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vertical="justify" wrapText="1"/>
    </xf>
    <xf numFmtId="0" fontId="9" fillId="0" borderId="10" xfId="0" applyFont="1" applyBorder="1" applyAlignment="1">
      <alignment vertical="top" wrapText="1"/>
    </xf>
    <xf numFmtId="49" fontId="9" fillId="0" borderId="10" xfId="53" applyNumberFormat="1" applyFont="1" applyFill="1" applyBorder="1" applyAlignment="1">
      <alignment horizontal="left" vertical="justify" wrapText="1"/>
      <protection/>
    </xf>
    <xf numFmtId="49" fontId="9" fillId="0" borderId="10" xfId="53" applyNumberFormat="1" applyFont="1" applyFill="1" applyBorder="1">
      <alignment/>
      <protection/>
    </xf>
    <xf numFmtId="49" fontId="9" fillId="0" borderId="0" xfId="53" applyNumberFormat="1" applyFont="1" applyBorder="1" applyAlignment="1">
      <alignment horizontal="center" vertical="center" wrapText="1"/>
      <protection/>
    </xf>
    <xf numFmtId="49" fontId="14" fillId="0" borderId="0" xfId="53" applyNumberFormat="1" applyFont="1" applyBorder="1" applyAlignment="1">
      <alignment horizontal="center" vertical="center" wrapText="1"/>
      <protection/>
    </xf>
    <xf numFmtId="49" fontId="9" fillId="0" borderId="0" xfId="53" applyNumberFormat="1" applyFont="1" applyBorder="1" applyAlignment="1">
      <alignment horizontal="center" vertical="center"/>
      <protection/>
    </xf>
    <xf numFmtId="49" fontId="9" fillId="0" borderId="0" xfId="53" applyNumberFormat="1" applyFont="1" applyBorder="1">
      <alignment/>
      <protection/>
    </xf>
    <xf numFmtId="49" fontId="9" fillId="0" borderId="0" xfId="53" applyNumberFormat="1" applyFont="1" applyAlignment="1">
      <alignment horizontal="center" vertical="center"/>
      <protection/>
    </xf>
    <xf numFmtId="49" fontId="9" fillId="0" borderId="0" xfId="53" applyNumberFormat="1" applyFont="1">
      <alignment/>
      <protection/>
    </xf>
    <xf numFmtId="0" fontId="9" fillId="0" borderId="0" xfId="53" applyFont="1" applyAlignment="1">
      <alignment horizontal="right"/>
      <protection/>
    </xf>
    <xf numFmtId="0" fontId="9" fillId="0" borderId="10" xfId="0" applyFont="1" applyBorder="1" applyAlignment="1">
      <alignment horizontal="left" vertical="center" wrapText="1" readingOrder="1"/>
    </xf>
    <xf numFmtId="0" fontId="14" fillId="0" borderId="10" xfId="0" applyFont="1" applyBorder="1" applyAlignment="1">
      <alignment horizontal="left" vertical="center" wrapText="1"/>
    </xf>
    <xf numFmtId="49" fontId="12" fillId="0" borderId="10" xfId="53" applyNumberFormat="1" applyFont="1" applyBorder="1" applyAlignment="1">
      <alignment horizontal="center" vertical="center" shrinkToFit="1"/>
      <protection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4" fontId="12" fillId="0" borderId="10" xfId="53" applyNumberFormat="1" applyFont="1" applyBorder="1" applyAlignment="1">
      <alignment horizontal="center" vertical="center" wrapText="1"/>
      <protection/>
    </xf>
    <xf numFmtId="4" fontId="9" fillId="0" borderId="0" xfId="53" applyNumberFormat="1" applyFont="1" applyAlignment="1">
      <alignment/>
      <protection/>
    </xf>
    <xf numFmtId="4" fontId="14" fillId="0" borderId="0" xfId="53" applyNumberFormat="1" applyFont="1" applyBorder="1" applyAlignment="1">
      <alignment vertical="center"/>
      <protection/>
    </xf>
    <xf numFmtId="4" fontId="9" fillId="0" borderId="0" xfId="53" applyNumberFormat="1" applyFont="1" applyAlignment="1">
      <alignment vertical="center"/>
      <protection/>
    </xf>
    <xf numFmtId="0" fontId="9" fillId="0" borderId="10" xfId="0" applyFont="1" applyFill="1" applyBorder="1" applyAlignment="1">
      <alignment horizontal="left" vertical="top" wrapText="1"/>
    </xf>
    <xf numFmtId="49" fontId="9" fillId="18" borderId="10" xfId="53" applyNumberFormat="1" applyFont="1" applyFill="1" applyBorder="1" applyAlignment="1">
      <alignment vertical="center" wrapText="1"/>
      <protection/>
    </xf>
    <xf numFmtId="0" fontId="9" fillId="18" borderId="1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54" applyFont="1" applyFill="1">
      <alignment/>
      <protection/>
    </xf>
    <xf numFmtId="0" fontId="9" fillId="0" borderId="0" xfId="53" applyNumberFormat="1" applyFont="1" applyFill="1" applyBorder="1" applyAlignment="1">
      <alignment horizontal="left" vertical="center" wrapText="1"/>
      <protection/>
    </xf>
    <xf numFmtId="0" fontId="9" fillId="0" borderId="0" xfId="53" applyFont="1" applyFill="1" applyAlignment="1">
      <alignment vertical="center" wrapText="1"/>
      <protection/>
    </xf>
    <xf numFmtId="0" fontId="9" fillId="0" borderId="0" xfId="53" applyFont="1" applyFill="1" applyAlignment="1">
      <alignment horizontal="right"/>
      <protection/>
    </xf>
    <xf numFmtId="4" fontId="9" fillId="0" borderId="0" xfId="53" applyNumberFormat="1" applyFont="1" applyFill="1" applyAlignment="1">
      <alignment/>
      <protection/>
    </xf>
    <xf numFmtId="0" fontId="9" fillId="0" borderId="0" xfId="53" applyFont="1" applyFill="1" applyAlignment="1">
      <alignment horizontal="center"/>
      <protection/>
    </xf>
    <xf numFmtId="0" fontId="1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10" xfId="53" applyFont="1" applyFill="1" applyBorder="1">
      <alignment/>
      <protection/>
    </xf>
    <xf numFmtId="49" fontId="16" fillId="0" borderId="10" xfId="53" applyNumberFormat="1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left" vertical="center" wrapText="1"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49" fontId="14" fillId="0" borderId="0" xfId="53" applyNumberFormat="1" applyFont="1" applyFill="1" applyBorder="1" applyAlignment="1">
      <alignment horizontal="center" vertical="center" wrapText="1"/>
      <protection/>
    </xf>
    <xf numFmtId="49" fontId="9" fillId="0" borderId="0" xfId="53" applyNumberFormat="1" applyFont="1" applyFill="1" applyBorder="1" applyAlignment="1">
      <alignment horizontal="center" vertical="center"/>
      <protection/>
    </xf>
    <xf numFmtId="49" fontId="9" fillId="0" borderId="0" xfId="53" applyNumberFormat="1" applyFont="1" applyFill="1" applyBorder="1">
      <alignment/>
      <protection/>
    </xf>
    <xf numFmtId="4" fontId="14" fillId="0" borderId="0" xfId="53" applyNumberFormat="1" applyFont="1" applyFill="1" applyBorder="1" applyAlignment="1">
      <alignment vertical="center"/>
      <protection/>
    </xf>
    <xf numFmtId="0" fontId="9" fillId="0" borderId="0" xfId="53" applyFont="1" applyFill="1">
      <alignment/>
      <protection/>
    </xf>
    <xf numFmtId="49" fontId="9" fillId="0" borderId="0" xfId="53" applyNumberFormat="1" applyFont="1" applyFill="1" applyAlignment="1">
      <alignment horizontal="center" vertical="center"/>
      <protection/>
    </xf>
    <xf numFmtId="49" fontId="9" fillId="0" borderId="0" xfId="53" applyNumberFormat="1" applyFont="1" applyFill="1">
      <alignment/>
      <protection/>
    </xf>
    <xf numFmtId="4" fontId="9" fillId="0" borderId="0" xfId="53" applyNumberFormat="1" applyFont="1" applyFill="1" applyAlignment="1">
      <alignment vertical="center"/>
      <protection/>
    </xf>
    <xf numFmtId="4" fontId="9" fillId="0" borderId="0" xfId="53" applyNumberFormat="1" applyFont="1" applyFill="1" applyAlignment="1">
      <alignment horizontal="right"/>
      <protection/>
    </xf>
    <xf numFmtId="4" fontId="14" fillId="0" borderId="0" xfId="53" applyNumberFormat="1" applyFont="1" applyFill="1" applyBorder="1" applyAlignment="1">
      <alignment horizontal="right" vertical="center"/>
      <protection/>
    </xf>
    <xf numFmtId="4" fontId="9" fillId="0" borderId="0" xfId="53" applyNumberFormat="1" applyFont="1" applyFill="1" applyAlignment="1">
      <alignment horizontal="right" vertical="center"/>
      <protection/>
    </xf>
    <xf numFmtId="0" fontId="14" fillId="0" borderId="10" xfId="0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14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0" xfId="53" applyNumberFormat="1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4" fillId="0" borderId="10" xfId="0" applyFont="1" applyBorder="1" applyAlignment="1">
      <alignment vertical="top" wrapText="1"/>
    </xf>
    <xf numFmtId="0" fontId="18" fillId="0" borderId="10" xfId="53" applyFont="1" applyBorder="1">
      <alignment/>
      <protection/>
    </xf>
    <xf numFmtId="49" fontId="19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/>
      <protection/>
    </xf>
    <xf numFmtId="49" fontId="18" fillId="0" borderId="10" xfId="53" applyNumberFormat="1" applyFont="1" applyFill="1" applyBorder="1">
      <alignment/>
      <protection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49" fontId="18" fillId="0" borderId="10" xfId="53" applyNumberFormat="1" applyFont="1" applyBorder="1" applyAlignment="1">
      <alignment horizontal="center" vertical="center" wrapText="1"/>
      <protection/>
    </xf>
    <xf numFmtId="0" fontId="9" fillId="0" borderId="0" xfId="55" applyFont="1" applyAlignment="1">
      <alignment/>
      <protection/>
    </xf>
    <xf numFmtId="0" fontId="12" fillId="0" borderId="0" xfId="54" applyFont="1">
      <alignment/>
      <protection/>
    </xf>
    <xf numFmtId="0" fontId="9" fillId="0" borderId="0" xfId="55" applyFont="1">
      <alignment/>
      <protection/>
    </xf>
    <xf numFmtId="0" fontId="9" fillId="0" borderId="0" xfId="55" applyFont="1" applyFill="1">
      <alignment/>
      <protection/>
    </xf>
    <xf numFmtId="0" fontId="37" fillId="0" borderId="0" xfId="55" applyFont="1">
      <alignment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38" fillId="0" borderId="10" xfId="54" applyFont="1" applyFill="1" applyBorder="1" applyAlignment="1">
      <alignment horizontal="left" wrapText="1"/>
      <protection/>
    </xf>
    <xf numFmtId="0" fontId="39" fillId="0" borderId="0" xfId="54" applyFont="1">
      <alignment/>
      <protection/>
    </xf>
    <xf numFmtId="49" fontId="39" fillId="0" borderId="10" xfId="54" applyNumberFormat="1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left" vertical="center" wrapText="1"/>
      <protection/>
    </xf>
    <xf numFmtId="1" fontId="12" fillId="0" borderId="0" xfId="54" applyNumberFormat="1" applyFont="1">
      <alignment/>
      <protection/>
    </xf>
    <xf numFmtId="0" fontId="10" fillId="0" borderId="10" xfId="54" applyFont="1" applyFill="1" applyBorder="1" applyAlignment="1">
      <alignment horizontal="left" vertical="center" wrapText="1"/>
      <protection/>
    </xf>
    <xf numFmtId="0" fontId="19" fillId="0" borderId="10" xfId="54" applyFont="1" applyFill="1" applyBorder="1" applyAlignment="1">
      <alignment horizontal="left" wrapText="1"/>
      <protection/>
    </xf>
    <xf numFmtId="0" fontId="40" fillId="0" borderId="10" xfId="54" applyFont="1" applyBorder="1" applyAlignment="1">
      <alignment horizontal="center" vertical="center"/>
      <protection/>
    </xf>
    <xf numFmtId="0" fontId="40" fillId="0" borderId="10" xfId="54" applyFont="1" applyFill="1" applyBorder="1" applyAlignment="1">
      <alignment horizontal="center" vertical="center" wrapText="1"/>
      <protection/>
    </xf>
    <xf numFmtId="0" fontId="41" fillId="0" borderId="10" xfId="54" applyFont="1" applyFill="1" applyBorder="1" applyAlignment="1">
      <alignment horizontal="center" vertical="center" wrapText="1"/>
      <protection/>
    </xf>
    <xf numFmtId="174" fontId="14" fillId="0" borderId="10" xfId="53" applyNumberFormat="1" applyFont="1" applyFill="1" applyBorder="1" applyAlignment="1">
      <alignment horizontal="right" vertical="center" wrapText="1"/>
      <protection/>
    </xf>
    <xf numFmtId="174" fontId="14" fillId="0" borderId="10" xfId="53" applyNumberFormat="1" applyFont="1" applyFill="1" applyBorder="1" applyAlignment="1">
      <alignment horizontal="right" vertical="center"/>
      <protection/>
    </xf>
    <xf numFmtId="174" fontId="9" fillId="0" borderId="10" xfId="53" applyNumberFormat="1" applyFont="1" applyFill="1" applyBorder="1" applyAlignment="1">
      <alignment horizontal="right" vertical="center"/>
      <protection/>
    </xf>
    <xf numFmtId="174" fontId="19" fillId="0" borderId="10" xfId="53" applyNumberFormat="1" applyFont="1" applyFill="1" applyBorder="1" applyAlignment="1">
      <alignment horizontal="right" vertical="center"/>
      <protection/>
    </xf>
    <xf numFmtId="174" fontId="14" fillId="0" borderId="10" xfId="53" applyNumberFormat="1" applyFont="1" applyFill="1" applyBorder="1" applyAlignment="1">
      <alignment vertical="center" wrapText="1"/>
      <protection/>
    </xf>
    <xf numFmtId="174" fontId="14" fillId="0" borderId="10" xfId="53" applyNumberFormat="1" applyFont="1" applyFill="1" applyBorder="1" applyAlignment="1">
      <alignment vertical="center"/>
      <protection/>
    </xf>
    <xf numFmtId="174" fontId="9" fillId="0" borderId="10" xfId="53" applyNumberFormat="1" applyFont="1" applyFill="1" applyBorder="1" applyAlignment="1">
      <alignment vertical="center"/>
      <protection/>
    </xf>
    <xf numFmtId="174" fontId="19" fillId="0" borderId="10" xfId="53" applyNumberFormat="1" applyFont="1" applyFill="1" applyBorder="1" applyAlignment="1">
      <alignment vertical="center"/>
      <protection/>
    </xf>
    <xf numFmtId="174" fontId="9" fillId="0" borderId="10" xfId="53" applyNumberFormat="1" applyFont="1" applyBorder="1" applyAlignment="1">
      <alignment vertical="center"/>
      <protection/>
    </xf>
    <xf numFmtId="174" fontId="14" fillId="0" borderId="10" xfId="53" applyNumberFormat="1" applyFont="1" applyBorder="1" applyAlignment="1">
      <alignment vertical="center"/>
      <protection/>
    </xf>
    <xf numFmtId="174" fontId="38" fillId="0" borderId="10" xfId="54" applyNumberFormat="1" applyFont="1" applyBorder="1" applyAlignment="1">
      <alignment horizontal="right" vertical="center"/>
      <protection/>
    </xf>
    <xf numFmtId="174" fontId="19" fillId="0" borderId="10" xfId="54" applyNumberFormat="1" applyFont="1" applyBorder="1" applyAlignment="1">
      <alignment horizontal="right" vertical="center"/>
      <protection/>
    </xf>
    <xf numFmtId="174" fontId="14" fillId="0" borderId="10" xfId="54" applyNumberFormat="1" applyFont="1" applyBorder="1" applyAlignment="1">
      <alignment horizontal="right" vertical="center"/>
      <protection/>
    </xf>
    <xf numFmtId="174" fontId="9" fillId="0" borderId="10" xfId="54" applyNumberFormat="1" applyFont="1" applyBorder="1" applyAlignment="1">
      <alignment horizontal="right" vertical="center"/>
      <protection/>
    </xf>
    <xf numFmtId="0" fontId="12" fillId="0" borderId="0" xfId="53" applyNumberFormat="1" applyFont="1" applyBorder="1" applyAlignment="1">
      <alignment horizontal="center" vertical="center" wrapText="1"/>
      <protection/>
    </xf>
    <xf numFmtId="0" fontId="13" fillId="0" borderId="0" xfId="53" applyNumberFormat="1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49" fontId="12" fillId="0" borderId="10" xfId="53" applyNumberFormat="1" applyFont="1" applyBorder="1" applyAlignment="1">
      <alignment horizontal="center" vertical="center" wrapText="1" shrinkToFit="1"/>
      <protection/>
    </xf>
    <xf numFmtId="49" fontId="12" fillId="0" borderId="10" xfId="53" applyNumberFormat="1" applyFont="1" applyBorder="1" applyAlignment="1">
      <alignment horizontal="center" vertical="center" wrapText="1"/>
      <protection/>
    </xf>
    <xf numFmtId="4" fontId="12" fillId="0" borderId="10" xfId="53" applyNumberFormat="1" applyFont="1" applyFill="1" applyBorder="1" applyAlignment="1">
      <alignment horizontal="center" vertical="center" wrapText="1"/>
      <protection/>
    </xf>
    <xf numFmtId="0" fontId="9" fillId="0" borderId="0" xfId="53" applyFont="1" applyAlignment="1">
      <alignment horizontal="left" vertical="center" wrapText="1" indent="5"/>
      <protection/>
    </xf>
    <xf numFmtId="0" fontId="9" fillId="0" borderId="0" xfId="53" applyFont="1" applyBorder="1" applyAlignment="1">
      <alignment horizontal="left" wrapText="1" indent="5"/>
      <protection/>
    </xf>
    <xf numFmtId="0" fontId="9" fillId="0" borderId="0" xfId="53" applyFont="1" applyAlignment="1">
      <alignment horizontal="left" indent="5"/>
      <protection/>
    </xf>
    <xf numFmtId="0" fontId="9" fillId="0" borderId="0" xfId="53" applyFont="1" applyFill="1" applyAlignment="1">
      <alignment horizontal="left" indent="5"/>
      <protection/>
    </xf>
    <xf numFmtId="0" fontId="9" fillId="0" borderId="0" xfId="55" applyFont="1" applyAlignment="1">
      <alignment horizontal="left" wrapText="1"/>
      <protection/>
    </xf>
    <xf numFmtId="49" fontId="12" fillId="0" borderId="10" xfId="53" applyNumberFormat="1" applyFont="1" applyFill="1" applyBorder="1" applyAlignment="1">
      <alignment horizontal="center" vertical="center" wrapText="1" shrinkToFi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3" fillId="0" borderId="0" xfId="53" applyNumberFormat="1" applyFont="1" applyFill="1" applyBorder="1" applyAlignment="1">
      <alignment horizontal="center" vertical="center" wrapText="1"/>
      <protection/>
    </xf>
    <xf numFmtId="49" fontId="12" fillId="0" borderId="10" xfId="53" applyNumberFormat="1" applyFont="1" applyFill="1" applyBorder="1" applyAlignment="1">
      <alignment horizontal="center" vertical="center" wrapText="1"/>
      <protection/>
    </xf>
    <xf numFmtId="0" fontId="12" fillId="0" borderId="12" xfId="53" applyNumberFormat="1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vertical="center" wrapText="1"/>
    </xf>
    <xf numFmtId="0" fontId="9" fillId="0" borderId="0" xfId="55" applyFont="1" applyAlignment="1">
      <alignment horizontal="left"/>
      <protection/>
    </xf>
    <xf numFmtId="0" fontId="0" fillId="0" borderId="0" xfId="0" applyAlignment="1">
      <alignment/>
    </xf>
    <xf numFmtId="0" fontId="9" fillId="0" borderId="0" xfId="53" applyFont="1" applyAlignment="1">
      <alignment vertical="center" wrapText="1"/>
      <protection/>
    </xf>
    <xf numFmtId="0" fontId="11" fillId="0" borderId="0" xfId="0" applyFont="1" applyAlignment="1">
      <alignment wrapText="1"/>
    </xf>
    <xf numFmtId="0" fontId="13" fillId="0" borderId="0" xfId="54" applyFont="1" applyAlignment="1">
      <alignment horizontal="center" vertical="center" wrapText="1"/>
      <protection/>
    </xf>
    <xf numFmtId="0" fontId="12" fillId="0" borderId="12" xfId="54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" xfId="53"/>
    <cellStyle name="Обычный_Доходы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2"/>
  <sheetViews>
    <sheetView zoomScaleSheetLayoutView="100" zoomScalePageLayoutView="0" workbookViewId="0" topLeftCell="A129">
      <selection activeCell="G96" sqref="G96"/>
    </sheetView>
  </sheetViews>
  <sheetFormatPr defaultColWidth="8.8984375" defaultRowHeight="15"/>
  <cols>
    <col min="1" max="1" width="6.69921875" style="5" customWidth="1"/>
    <col min="2" max="2" width="32.59765625" style="5" customWidth="1"/>
    <col min="3" max="3" width="8.3984375" style="5" customWidth="1"/>
    <col min="4" max="4" width="6.3984375" style="42" bestFit="1" customWidth="1"/>
    <col min="5" max="5" width="10.296875" style="43" customWidth="1"/>
    <col min="6" max="6" width="9" style="43" customWidth="1"/>
    <col min="7" max="7" width="13.3984375" style="81" customWidth="1"/>
    <col min="8" max="16384" width="8.8984375" style="2" customWidth="1"/>
  </cols>
  <sheetData>
    <row r="1" spans="1:7" ht="15.75">
      <c r="A1" s="1"/>
      <c r="B1" s="1"/>
      <c r="C1" s="3"/>
      <c r="D1" s="137" t="s">
        <v>330</v>
      </c>
      <c r="E1" s="137"/>
      <c r="F1" s="137"/>
      <c r="G1" s="137"/>
    </row>
    <row r="2" spans="1:7" ht="15.75" customHeight="1">
      <c r="A2" s="1"/>
      <c r="B2" s="1"/>
      <c r="C2" s="3"/>
      <c r="D2" s="138" t="s">
        <v>270</v>
      </c>
      <c r="E2" s="138"/>
      <c r="F2" s="138"/>
      <c r="G2" s="138"/>
    </row>
    <row r="3" spans="1:7" ht="15.75" customHeight="1">
      <c r="A3" s="1"/>
      <c r="B3" s="1"/>
      <c r="C3" s="3"/>
      <c r="D3" s="138" t="s">
        <v>218</v>
      </c>
      <c r="E3" s="138"/>
      <c r="F3" s="138"/>
      <c r="G3" s="138"/>
    </row>
    <row r="4" spans="1:7" ht="15.75">
      <c r="A4" s="1"/>
      <c r="B4" s="1"/>
      <c r="C4" s="6"/>
      <c r="D4" s="139" t="s">
        <v>89</v>
      </c>
      <c r="E4" s="139"/>
      <c r="F4" s="139"/>
      <c r="G4" s="139"/>
    </row>
    <row r="5" spans="1:7" ht="15.75">
      <c r="A5" s="1"/>
      <c r="B5" s="1"/>
      <c r="C5" s="6"/>
      <c r="D5" s="139" t="s">
        <v>88</v>
      </c>
      <c r="E5" s="139"/>
      <c r="F5" s="139"/>
      <c r="G5" s="139"/>
    </row>
    <row r="6" spans="1:7" ht="15.75">
      <c r="A6" s="4"/>
      <c r="B6" s="6"/>
      <c r="C6" s="6"/>
      <c r="D6" s="140" t="s">
        <v>334</v>
      </c>
      <c r="E6" s="140"/>
      <c r="F6" s="140"/>
      <c r="G6" s="140"/>
    </row>
    <row r="7" spans="1:7" ht="15.75">
      <c r="A7" s="4"/>
      <c r="B7" s="6"/>
      <c r="C7" s="6"/>
      <c r="D7" s="7"/>
      <c r="E7" s="7"/>
      <c r="F7" s="7"/>
      <c r="G7" s="79"/>
    </row>
    <row r="8" spans="1:7" ht="15.75">
      <c r="A8" s="4"/>
      <c r="B8" s="6"/>
      <c r="C8" s="6"/>
      <c r="D8" s="7"/>
      <c r="E8" s="7"/>
      <c r="F8" s="7"/>
      <c r="G8" s="79"/>
    </row>
    <row r="9" spans="1:7" ht="20.25">
      <c r="A9" s="131" t="s">
        <v>196</v>
      </c>
      <c r="B9" s="131"/>
      <c r="C9" s="131"/>
      <c r="D9" s="131"/>
      <c r="E9" s="131"/>
      <c r="F9" s="131"/>
      <c r="G9" s="131"/>
    </row>
    <row r="10" spans="1:7" ht="20.25">
      <c r="A10" s="131" t="s">
        <v>194</v>
      </c>
      <c r="B10" s="131"/>
      <c r="C10" s="131"/>
      <c r="D10" s="131"/>
      <c r="E10" s="131"/>
      <c r="F10" s="131"/>
      <c r="G10" s="131"/>
    </row>
    <row r="11" spans="1:7" ht="20.25">
      <c r="A11" s="131" t="s">
        <v>301</v>
      </c>
      <c r="B11" s="131"/>
      <c r="C11" s="131"/>
      <c r="D11" s="131"/>
      <c r="E11" s="131"/>
      <c r="F11" s="131"/>
      <c r="G11" s="131"/>
    </row>
    <row r="12" spans="1:7" s="48" customFormat="1" ht="12.75">
      <c r="A12" s="130"/>
      <c r="B12" s="130"/>
      <c r="C12" s="130"/>
      <c r="D12" s="130"/>
      <c r="E12" s="130"/>
      <c r="F12" s="130"/>
      <c r="G12" s="130"/>
    </row>
    <row r="13" spans="1:7" s="48" customFormat="1" ht="42.75" customHeight="1">
      <c r="A13" s="132" t="s">
        <v>1</v>
      </c>
      <c r="B13" s="134" t="s">
        <v>2</v>
      </c>
      <c r="C13" s="134" t="s">
        <v>195</v>
      </c>
      <c r="D13" s="134" t="s">
        <v>3</v>
      </c>
      <c r="E13" s="135" t="s">
        <v>4</v>
      </c>
      <c r="F13" s="135" t="s">
        <v>110</v>
      </c>
      <c r="G13" s="136" t="s">
        <v>236</v>
      </c>
    </row>
    <row r="14" spans="1:7" s="48" customFormat="1" ht="42.75" customHeight="1">
      <c r="A14" s="133"/>
      <c r="B14" s="133"/>
      <c r="C14" s="133"/>
      <c r="D14" s="133"/>
      <c r="E14" s="133"/>
      <c r="F14" s="133"/>
      <c r="G14" s="133"/>
    </row>
    <row r="15" spans="1:7" ht="15.75">
      <c r="A15" s="10" t="s">
        <v>5</v>
      </c>
      <c r="B15" s="11" t="s">
        <v>6</v>
      </c>
      <c r="C15" s="11" t="s">
        <v>9</v>
      </c>
      <c r="D15" s="11"/>
      <c r="E15" s="12"/>
      <c r="F15" s="12"/>
      <c r="G15" s="116">
        <f>G16</f>
        <v>7311</v>
      </c>
    </row>
    <row r="16" spans="1:7" ht="22.5" customHeight="1">
      <c r="A16" s="10" t="s">
        <v>7</v>
      </c>
      <c r="B16" s="13" t="s">
        <v>8</v>
      </c>
      <c r="C16" s="12" t="s">
        <v>9</v>
      </c>
      <c r="D16" s="14" t="s">
        <v>10</v>
      </c>
      <c r="E16" s="15"/>
      <c r="F16" s="12"/>
      <c r="G16" s="116">
        <f>G17+G20</f>
        <v>7311</v>
      </c>
    </row>
    <row r="17" spans="1:7" ht="57">
      <c r="A17" s="12" t="s">
        <v>11</v>
      </c>
      <c r="B17" s="13" t="s">
        <v>46</v>
      </c>
      <c r="C17" s="16" t="s">
        <v>9</v>
      </c>
      <c r="D17" s="14" t="s">
        <v>12</v>
      </c>
      <c r="E17" s="17"/>
      <c r="F17" s="14"/>
      <c r="G17" s="117">
        <f>G18</f>
        <v>1380.2</v>
      </c>
    </row>
    <row r="18" spans="1:7" ht="30">
      <c r="A18" s="16" t="s">
        <v>13</v>
      </c>
      <c r="B18" s="18" t="s">
        <v>14</v>
      </c>
      <c r="C18" s="16" t="s">
        <v>9</v>
      </c>
      <c r="D18" s="19" t="s">
        <v>12</v>
      </c>
      <c r="E18" s="14" t="s">
        <v>146</v>
      </c>
      <c r="F18" s="14"/>
      <c r="G18" s="117">
        <f>G19</f>
        <v>1380.2</v>
      </c>
    </row>
    <row r="19" spans="1:7" ht="93.75" customHeight="1">
      <c r="A19" s="16"/>
      <c r="B19" s="18" t="s">
        <v>115</v>
      </c>
      <c r="C19" s="16" t="s">
        <v>9</v>
      </c>
      <c r="D19" s="19" t="s">
        <v>12</v>
      </c>
      <c r="E19" s="19" t="s">
        <v>146</v>
      </c>
      <c r="F19" s="14" t="s">
        <v>114</v>
      </c>
      <c r="G19" s="118">
        <f>1378.7+1.5</f>
        <v>1380.2</v>
      </c>
    </row>
    <row r="20" spans="1:7" ht="71.25">
      <c r="A20" s="12" t="s">
        <v>15</v>
      </c>
      <c r="B20" s="13" t="s">
        <v>47</v>
      </c>
      <c r="C20" s="12" t="s">
        <v>9</v>
      </c>
      <c r="D20" s="14" t="s">
        <v>16</v>
      </c>
      <c r="E20" s="14"/>
      <c r="F20" s="14"/>
      <c r="G20" s="117">
        <f>G21+G25+G27</f>
        <v>5930.8</v>
      </c>
    </row>
    <row r="21" spans="1:7" ht="60">
      <c r="A21" s="16" t="s">
        <v>17</v>
      </c>
      <c r="B21" s="18" t="s">
        <v>18</v>
      </c>
      <c r="C21" s="16" t="s">
        <v>9</v>
      </c>
      <c r="D21" s="19" t="s">
        <v>16</v>
      </c>
      <c r="E21" s="14" t="s">
        <v>147</v>
      </c>
      <c r="F21" s="14"/>
      <c r="G21" s="117">
        <f>G22+G24+G23</f>
        <v>5694.8</v>
      </c>
    </row>
    <row r="22" spans="1:7" ht="96" customHeight="1">
      <c r="A22" s="16"/>
      <c r="B22" s="18" t="s">
        <v>115</v>
      </c>
      <c r="C22" s="16" t="s">
        <v>9</v>
      </c>
      <c r="D22" s="19" t="s">
        <v>16</v>
      </c>
      <c r="E22" s="19" t="s">
        <v>147</v>
      </c>
      <c r="F22" s="14" t="s">
        <v>114</v>
      </c>
      <c r="G22" s="117">
        <v>3463.8</v>
      </c>
    </row>
    <row r="23" spans="1:7" ht="45">
      <c r="A23" s="16"/>
      <c r="B23" s="21" t="s">
        <v>169</v>
      </c>
      <c r="C23" s="16" t="s">
        <v>9</v>
      </c>
      <c r="D23" s="19" t="s">
        <v>16</v>
      </c>
      <c r="E23" s="19" t="s">
        <v>147</v>
      </c>
      <c r="F23" s="14" t="s">
        <v>117</v>
      </c>
      <c r="G23" s="117">
        <v>2067</v>
      </c>
    </row>
    <row r="24" spans="1:7" ht="15.75">
      <c r="A24" s="16"/>
      <c r="B24" s="20" t="s">
        <v>120</v>
      </c>
      <c r="C24" s="16" t="s">
        <v>9</v>
      </c>
      <c r="D24" s="19" t="s">
        <v>16</v>
      </c>
      <c r="E24" s="19" t="s">
        <v>147</v>
      </c>
      <c r="F24" s="14" t="s">
        <v>119</v>
      </c>
      <c r="G24" s="117">
        <v>164</v>
      </c>
    </row>
    <row r="25" spans="1:7" ht="61.5" customHeight="1">
      <c r="A25" s="16" t="s">
        <v>127</v>
      </c>
      <c r="B25" s="18" t="s">
        <v>86</v>
      </c>
      <c r="C25" s="16" t="s">
        <v>9</v>
      </c>
      <c r="D25" s="14" t="s">
        <v>16</v>
      </c>
      <c r="E25" s="14" t="s">
        <v>148</v>
      </c>
      <c r="F25" s="19"/>
      <c r="G25" s="117">
        <f>G26</f>
        <v>140</v>
      </c>
    </row>
    <row r="26" spans="1:7" ht="90.75" customHeight="1">
      <c r="A26" s="16"/>
      <c r="B26" s="22" t="s">
        <v>115</v>
      </c>
      <c r="C26" s="16" t="s">
        <v>9</v>
      </c>
      <c r="D26" s="19" t="s">
        <v>16</v>
      </c>
      <c r="E26" s="19" t="s">
        <v>148</v>
      </c>
      <c r="F26" s="14" t="s">
        <v>114</v>
      </c>
      <c r="G26" s="118">
        <v>140</v>
      </c>
    </row>
    <row r="27" spans="1:7" ht="60">
      <c r="A27" s="16"/>
      <c r="B27" s="22" t="s">
        <v>87</v>
      </c>
      <c r="C27" s="16" t="s">
        <v>9</v>
      </c>
      <c r="D27" s="19" t="s">
        <v>16</v>
      </c>
      <c r="E27" s="19" t="s">
        <v>168</v>
      </c>
      <c r="F27" s="14"/>
      <c r="G27" s="117">
        <f>G28</f>
        <v>96</v>
      </c>
    </row>
    <row r="28" spans="1:7" ht="15.75">
      <c r="A28" s="16"/>
      <c r="B28" s="22" t="s">
        <v>120</v>
      </c>
      <c r="C28" s="16" t="s">
        <v>9</v>
      </c>
      <c r="D28" s="19" t="s">
        <v>16</v>
      </c>
      <c r="E28" s="19" t="s">
        <v>168</v>
      </c>
      <c r="F28" s="14" t="s">
        <v>119</v>
      </c>
      <c r="G28" s="118">
        <v>96</v>
      </c>
    </row>
    <row r="29" spans="1:7" ht="15.75">
      <c r="A29" s="12" t="s">
        <v>20</v>
      </c>
      <c r="B29" s="11" t="s">
        <v>21</v>
      </c>
      <c r="C29" s="12" t="s">
        <v>23</v>
      </c>
      <c r="D29" s="19"/>
      <c r="E29" s="19"/>
      <c r="F29" s="19"/>
      <c r="G29" s="117">
        <f>G30+G50+G101+G109+G70+G89+G85+G127+G123+G63</f>
        <v>95806.8</v>
      </c>
    </row>
    <row r="30" spans="1:7" ht="24" customHeight="1">
      <c r="A30" s="12" t="s">
        <v>22</v>
      </c>
      <c r="B30" s="13" t="s">
        <v>8</v>
      </c>
      <c r="C30" s="12" t="s">
        <v>23</v>
      </c>
      <c r="D30" s="14" t="s">
        <v>10</v>
      </c>
      <c r="E30" s="19"/>
      <c r="F30" s="19"/>
      <c r="G30" s="117">
        <f>G31+G43+G40</f>
        <v>10889.499999999998</v>
      </c>
    </row>
    <row r="31" spans="1:7" ht="71.25" customHeight="1">
      <c r="A31" s="12" t="s">
        <v>24</v>
      </c>
      <c r="B31" s="23" t="s">
        <v>48</v>
      </c>
      <c r="C31" s="16" t="s">
        <v>23</v>
      </c>
      <c r="D31" s="14" t="s">
        <v>25</v>
      </c>
      <c r="E31" s="19"/>
      <c r="F31" s="19"/>
      <c r="G31" s="117">
        <f>G34+G32+G37</f>
        <v>10071.699999999999</v>
      </c>
    </row>
    <row r="32" spans="1:7" ht="45">
      <c r="A32" s="16" t="s">
        <v>26</v>
      </c>
      <c r="B32" s="18" t="s">
        <v>27</v>
      </c>
      <c r="C32" s="16" t="s">
        <v>23</v>
      </c>
      <c r="D32" s="19" t="s">
        <v>25</v>
      </c>
      <c r="E32" s="14" t="s">
        <v>149</v>
      </c>
      <c r="F32" s="19"/>
      <c r="G32" s="117">
        <f>G33</f>
        <v>1380.2</v>
      </c>
    </row>
    <row r="33" spans="1:7" ht="92.25" customHeight="1">
      <c r="A33" s="24"/>
      <c r="B33" s="18" t="s">
        <v>115</v>
      </c>
      <c r="C33" s="16" t="s">
        <v>23</v>
      </c>
      <c r="D33" s="19" t="s">
        <v>25</v>
      </c>
      <c r="E33" s="19" t="s">
        <v>149</v>
      </c>
      <c r="F33" s="14" t="s">
        <v>114</v>
      </c>
      <c r="G33" s="118">
        <f>1378.7+1.5</f>
        <v>1380.2</v>
      </c>
    </row>
    <row r="34" spans="1:7" ht="30">
      <c r="A34" s="24" t="s">
        <v>28</v>
      </c>
      <c r="B34" s="25" t="s">
        <v>29</v>
      </c>
      <c r="C34" s="16" t="s">
        <v>23</v>
      </c>
      <c r="D34" s="19" t="s">
        <v>25</v>
      </c>
      <c r="E34" s="14" t="s">
        <v>150</v>
      </c>
      <c r="F34" s="19"/>
      <c r="G34" s="117">
        <f>G35+G36</f>
        <v>5768.9</v>
      </c>
    </row>
    <row r="35" spans="1:7" ht="89.25" customHeight="1">
      <c r="A35" s="12"/>
      <c r="B35" s="18" t="s">
        <v>115</v>
      </c>
      <c r="C35" s="16" t="s">
        <v>23</v>
      </c>
      <c r="D35" s="19" t="s">
        <v>25</v>
      </c>
      <c r="E35" s="19" t="s">
        <v>150</v>
      </c>
      <c r="F35" s="14" t="s">
        <v>114</v>
      </c>
      <c r="G35" s="117">
        <v>4923.2</v>
      </c>
    </row>
    <row r="36" spans="1:7" ht="45" customHeight="1">
      <c r="A36" s="16"/>
      <c r="B36" s="21" t="s">
        <v>169</v>
      </c>
      <c r="C36" s="16" t="s">
        <v>23</v>
      </c>
      <c r="D36" s="19" t="s">
        <v>25</v>
      </c>
      <c r="E36" s="19" t="s">
        <v>150</v>
      </c>
      <c r="F36" s="14" t="s">
        <v>117</v>
      </c>
      <c r="G36" s="117">
        <f>530-1.5-30+347.2</f>
        <v>845.7</v>
      </c>
    </row>
    <row r="37" spans="1:7" ht="77.25" customHeight="1">
      <c r="A37" s="16" t="s">
        <v>121</v>
      </c>
      <c r="B37" s="22" t="s">
        <v>177</v>
      </c>
      <c r="C37" s="16" t="s">
        <v>23</v>
      </c>
      <c r="D37" s="19" t="s">
        <v>25</v>
      </c>
      <c r="E37" s="14" t="s">
        <v>174</v>
      </c>
      <c r="F37" s="19"/>
      <c r="G37" s="117">
        <f>G38+G39</f>
        <v>2922.6</v>
      </c>
    </row>
    <row r="38" spans="1:7" ht="90">
      <c r="A38" s="16" t="s">
        <v>143</v>
      </c>
      <c r="B38" s="18" t="s">
        <v>115</v>
      </c>
      <c r="C38" s="16" t="s">
        <v>23</v>
      </c>
      <c r="D38" s="19" t="s">
        <v>25</v>
      </c>
      <c r="E38" s="19" t="s">
        <v>174</v>
      </c>
      <c r="F38" s="14" t="s">
        <v>114</v>
      </c>
      <c r="G38" s="118">
        <v>2710.5</v>
      </c>
    </row>
    <row r="39" spans="1:7" ht="45">
      <c r="A39" s="16" t="s">
        <v>144</v>
      </c>
      <c r="B39" s="21" t="s">
        <v>169</v>
      </c>
      <c r="C39" s="16" t="s">
        <v>23</v>
      </c>
      <c r="D39" s="19" t="s">
        <v>25</v>
      </c>
      <c r="E39" s="19" t="s">
        <v>174</v>
      </c>
      <c r="F39" s="14" t="s">
        <v>117</v>
      </c>
      <c r="G39" s="118">
        <v>212.1</v>
      </c>
    </row>
    <row r="40" spans="1:7" ht="15.75">
      <c r="A40" s="12" t="s">
        <v>128</v>
      </c>
      <c r="B40" s="29" t="s">
        <v>96</v>
      </c>
      <c r="C40" s="16" t="s">
        <v>23</v>
      </c>
      <c r="D40" s="14" t="s">
        <v>100</v>
      </c>
      <c r="E40" s="19"/>
      <c r="F40" s="14"/>
      <c r="G40" s="118">
        <v>20</v>
      </c>
    </row>
    <row r="41" spans="1:7" ht="15.75">
      <c r="A41" s="24" t="s">
        <v>129</v>
      </c>
      <c r="B41" s="18" t="s">
        <v>97</v>
      </c>
      <c r="C41" s="16" t="s">
        <v>23</v>
      </c>
      <c r="D41" s="19" t="s">
        <v>100</v>
      </c>
      <c r="E41" s="14" t="s">
        <v>166</v>
      </c>
      <c r="F41" s="14"/>
      <c r="G41" s="118">
        <v>20</v>
      </c>
    </row>
    <row r="42" spans="1:7" ht="15.75">
      <c r="A42" s="16"/>
      <c r="B42" s="20" t="s">
        <v>120</v>
      </c>
      <c r="C42" s="16" t="s">
        <v>23</v>
      </c>
      <c r="D42" s="19" t="s">
        <v>100</v>
      </c>
      <c r="E42" s="19" t="s">
        <v>166</v>
      </c>
      <c r="F42" s="14" t="s">
        <v>119</v>
      </c>
      <c r="G42" s="117">
        <v>20</v>
      </c>
    </row>
    <row r="43" spans="1:7" ht="15.75">
      <c r="A43" s="12" t="s">
        <v>98</v>
      </c>
      <c r="B43" s="13" t="s">
        <v>19</v>
      </c>
      <c r="C43" s="16" t="s">
        <v>23</v>
      </c>
      <c r="D43" s="14" t="s">
        <v>80</v>
      </c>
      <c r="E43" s="19"/>
      <c r="F43" s="19"/>
      <c r="G43" s="117">
        <f>G44+G46+G48</f>
        <v>797.8</v>
      </c>
    </row>
    <row r="44" spans="1:7" ht="65.25" customHeight="1">
      <c r="A44" s="24" t="s">
        <v>99</v>
      </c>
      <c r="B44" s="20" t="s">
        <v>176</v>
      </c>
      <c r="C44" s="16" t="s">
        <v>23</v>
      </c>
      <c r="D44" s="19" t="s">
        <v>80</v>
      </c>
      <c r="E44" s="26" t="s">
        <v>175</v>
      </c>
      <c r="F44" s="19"/>
      <c r="G44" s="117">
        <f>G45</f>
        <v>7.8</v>
      </c>
    </row>
    <row r="45" spans="1:7" ht="45" customHeight="1">
      <c r="A45" s="27"/>
      <c r="B45" s="21" t="s">
        <v>169</v>
      </c>
      <c r="C45" s="16" t="s">
        <v>23</v>
      </c>
      <c r="D45" s="19" t="s">
        <v>80</v>
      </c>
      <c r="E45" s="28" t="s">
        <v>175</v>
      </c>
      <c r="F45" s="14" t="s">
        <v>117</v>
      </c>
      <c r="G45" s="118">
        <v>7.8</v>
      </c>
    </row>
    <row r="46" spans="1:7" ht="30">
      <c r="A46" s="24" t="s">
        <v>133</v>
      </c>
      <c r="B46" s="18" t="s">
        <v>90</v>
      </c>
      <c r="C46" s="16" t="s">
        <v>23</v>
      </c>
      <c r="D46" s="19" t="s">
        <v>80</v>
      </c>
      <c r="E46" s="15" t="s">
        <v>167</v>
      </c>
      <c r="F46" s="14"/>
      <c r="G46" s="117">
        <f>G47</f>
        <v>310</v>
      </c>
    </row>
    <row r="47" spans="1:7" ht="45">
      <c r="A47" s="16"/>
      <c r="B47" s="21" t="s">
        <v>169</v>
      </c>
      <c r="C47" s="16" t="s">
        <v>23</v>
      </c>
      <c r="D47" s="19" t="s">
        <v>80</v>
      </c>
      <c r="E47" s="30" t="s">
        <v>167</v>
      </c>
      <c r="F47" s="14" t="s">
        <v>117</v>
      </c>
      <c r="G47" s="118">
        <f>150+50+10+100</f>
        <v>310</v>
      </c>
    </row>
    <row r="48" spans="1:7" ht="60">
      <c r="A48" s="24" t="s">
        <v>134</v>
      </c>
      <c r="B48" s="32" t="s">
        <v>243</v>
      </c>
      <c r="C48" s="16" t="s">
        <v>23</v>
      </c>
      <c r="D48" s="28" t="s">
        <v>80</v>
      </c>
      <c r="E48" s="14" t="s">
        <v>152</v>
      </c>
      <c r="F48" s="14"/>
      <c r="G48" s="117">
        <f>G49</f>
        <v>480</v>
      </c>
    </row>
    <row r="49" spans="1:7" ht="45">
      <c r="A49" s="24"/>
      <c r="B49" s="21" t="s">
        <v>169</v>
      </c>
      <c r="C49" s="16" t="s">
        <v>23</v>
      </c>
      <c r="D49" s="28" t="s">
        <v>80</v>
      </c>
      <c r="E49" s="19" t="s">
        <v>152</v>
      </c>
      <c r="F49" s="14" t="s">
        <v>117</v>
      </c>
      <c r="G49" s="118">
        <v>480</v>
      </c>
    </row>
    <row r="50" spans="1:7" ht="28.5">
      <c r="A50" s="10" t="s">
        <v>30</v>
      </c>
      <c r="B50" s="13" t="s">
        <v>31</v>
      </c>
      <c r="C50" s="16" t="s">
        <v>23</v>
      </c>
      <c r="D50" s="14" t="s">
        <v>32</v>
      </c>
      <c r="E50" s="19"/>
      <c r="F50" s="19"/>
      <c r="G50" s="117">
        <f>G51+G54</f>
        <v>700</v>
      </c>
    </row>
    <row r="51" spans="1:7" ht="57">
      <c r="A51" s="10" t="s">
        <v>33</v>
      </c>
      <c r="B51" s="13" t="s">
        <v>318</v>
      </c>
      <c r="C51" s="16" t="s">
        <v>23</v>
      </c>
      <c r="D51" s="14" t="s">
        <v>319</v>
      </c>
      <c r="E51" s="19"/>
      <c r="F51" s="19"/>
      <c r="G51" s="117">
        <f>G52</f>
        <v>250</v>
      </c>
    </row>
    <row r="52" spans="1:7" ht="90">
      <c r="A52" s="24" t="s">
        <v>35</v>
      </c>
      <c r="B52" s="18" t="s">
        <v>321</v>
      </c>
      <c r="C52" s="16" t="s">
        <v>23</v>
      </c>
      <c r="D52" s="19" t="s">
        <v>319</v>
      </c>
      <c r="E52" s="26" t="s">
        <v>155</v>
      </c>
      <c r="F52" s="14"/>
      <c r="G52" s="117">
        <f>G53</f>
        <v>250</v>
      </c>
    </row>
    <row r="53" spans="1:7" ht="45">
      <c r="A53" s="24"/>
      <c r="B53" s="21" t="s">
        <v>169</v>
      </c>
      <c r="C53" s="16" t="s">
        <v>23</v>
      </c>
      <c r="D53" s="19" t="s">
        <v>319</v>
      </c>
      <c r="E53" s="28" t="s">
        <v>155</v>
      </c>
      <c r="F53" s="14" t="s">
        <v>117</v>
      </c>
      <c r="G53" s="118">
        <v>250</v>
      </c>
    </row>
    <row r="54" spans="1:7" ht="42.75">
      <c r="A54" s="10" t="s">
        <v>51</v>
      </c>
      <c r="B54" s="29" t="s">
        <v>50</v>
      </c>
      <c r="C54" s="16" t="s">
        <v>23</v>
      </c>
      <c r="D54" s="14" t="s">
        <v>49</v>
      </c>
      <c r="E54" s="14"/>
      <c r="F54" s="14"/>
      <c r="G54" s="117">
        <f>G55+G61+G57+G59</f>
        <v>450</v>
      </c>
    </row>
    <row r="55" spans="1:7" s="57" customFormat="1" ht="90">
      <c r="A55" s="16" t="s">
        <v>52</v>
      </c>
      <c r="B55" s="18" t="s">
        <v>249</v>
      </c>
      <c r="C55" s="16" t="s">
        <v>23</v>
      </c>
      <c r="D55" s="19" t="s">
        <v>49</v>
      </c>
      <c r="E55" s="14" t="s">
        <v>160</v>
      </c>
      <c r="F55" s="14"/>
      <c r="G55" s="117">
        <f>G56</f>
        <v>100</v>
      </c>
    </row>
    <row r="56" spans="1:7" ht="45">
      <c r="A56" s="12"/>
      <c r="B56" s="21" t="s">
        <v>169</v>
      </c>
      <c r="C56" s="16" t="s">
        <v>23</v>
      </c>
      <c r="D56" s="19" t="s">
        <v>49</v>
      </c>
      <c r="E56" s="28" t="s">
        <v>160</v>
      </c>
      <c r="F56" s="14" t="s">
        <v>117</v>
      </c>
      <c r="G56" s="118">
        <v>100</v>
      </c>
    </row>
    <row r="57" spans="1:7" s="57" customFormat="1" ht="75">
      <c r="A57" s="16" t="s">
        <v>53</v>
      </c>
      <c r="B57" s="18" t="s">
        <v>246</v>
      </c>
      <c r="C57" s="16" t="s">
        <v>23</v>
      </c>
      <c r="D57" s="19" t="s">
        <v>49</v>
      </c>
      <c r="E57" s="14" t="s">
        <v>161</v>
      </c>
      <c r="F57" s="19"/>
      <c r="G57" s="117">
        <f>G58</f>
        <v>100</v>
      </c>
    </row>
    <row r="58" spans="1:7" ht="45">
      <c r="A58" s="16"/>
      <c r="B58" s="21" t="s">
        <v>169</v>
      </c>
      <c r="C58" s="16" t="s">
        <v>23</v>
      </c>
      <c r="D58" s="19" t="s">
        <v>49</v>
      </c>
      <c r="E58" s="28" t="s">
        <v>161</v>
      </c>
      <c r="F58" s="14" t="s">
        <v>117</v>
      </c>
      <c r="G58" s="118">
        <v>100</v>
      </c>
    </row>
    <row r="59" spans="1:7" ht="90">
      <c r="A59" s="16" t="s">
        <v>54</v>
      </c>
      <c r="B59" s="18" t="s">
        <v>322</v>
      </c>
      <c r="C59" s="16" t="s">
        <v>23</v>
      </c>
      <c r="D59" s="19" t="s">
        <v>49</v>
      </c>
      <c r="E59" s="14" t="s">
        <v>162</v>
      </c>
      <c r="F59" s="19"/>
      <c r="G59" s="117">
        <f>G60</f>
        <v>100</v>
      </c>
    </row>
    <row r="60" spans="1:7" ht="45">
      <c r="A60" s="16"/>
      <c r="B60" s="21" t="s">
        <v>169</v>
      </c>
      <c r="C60" s="16" t="s">
        <v>23</v>
      </c>
      <c r="D60" s="19" t="s">
        <v>49</v>
      </c>
      <c r="E60" s="19" t="s">
        <v>162</v>
      </c>
      <c r="F60" s="14" t="s">
        <v>117</v>
      </c>
      <c r="G60" s="118">
        <v>100</v>
      </c>
    </row>
    <row r="61" spans="1:7" ht="75">
      <c r="A61" s="16" t="s">
        <v>95</v>
      </c>
      <c r="B61" s="25" t="s">
        <v>241</v>
      </c>
      <c r="C61" s="16" t="s">
        <v>23</v>
      </c>
      <c r="D61" s="19" t="s">
        <v>49</v>
      </c>
      <c r="E61" s="15" t="s">
        <v>163</v>
      </c>
      <c r="F61" s="14"/>
      <c r="G61" s="117">
        <f>G62</f>
        <v>150</v>
      </c>
    </row>
    <row r="62" spans="1:7" ht="45">
      <c r="A62" s="16"/>
      <c r="B62" s="21" t="s">
        <v>169</v>
      </c>
      <c r="C62" s="16" t="s">
        <v>23</v>
      </c>
      <c r="D62" s="19" t="s">
        <v>49</v>
      </c>
      <c r="E62" s="30" t="s">
        <v>163</v>
      </c>
      <c r="F62" s="14" t="s">
        <v>117</v>
      </c>
      <c r="G62" s="118">
        <v>150</v>
      </c>
    </row>
    <row r="63" spans="1:7" s="83" customFormat="1" ht="15.75">
      <c r="A63" s="12" t="s">
        <v>36</v>
      </c>
      <c r="B63" s="82" t="s">
        <v>222</v>
      </c>
      <c r="C63" s="12" t="s">
        <v>23</v>
      </c>
      <c r="D63" s="14" t="s">
        <v>221</v>
      </c>
      <c r="E63" s="15"/>
      <c r="F63" s="14"/>
      <c r="G63" s="117">
        <f>G64+G67</f>
        <v>250</v>
      </c>
    </row>
    <row r="64" spans="1:7" s="83" customFormat="1" ht="15.75">
      <c r="A64" s="12" t="s">
        <v>37</v>
      </c>
      <c r="B64" s="82" t="s">
        <v>223</v>
      </c>
      <c r="C64" s="12" t="s">
        <v>23</v>
      </c>
      <c r="D64" s="14" t="s">
        <v>219</v>
      </c>
      <c r="E64" s="15"/>
      <c r="F64" s="14"/>
      <c r="G64" s="117">
        <f>G65</f>
        <v>200</v>
      </c>
    </row>
    <row r="65" spans="1:7" ht="60">
      <c r="A65" s="16" t="s">
        <v>81</v>
      </c>
      <c r="B65" s="21" t="s">
        <v>324</v>
      </c>
      <c r="C65" s="16" t="s">
        <v>23</v>
      </c>
      <c r="D65" s="19" t="s">
        <v>219</v>
      </c>
      <c r="E65" s="89">
        <v>5100100100</v>
      </c>
      <c r="F65" s="14"/>
      <c r="G65" s="118">
        <f>G66</f>
        <v>200</v>
      </c>
    </row>
    <row r="66" spans="1:7" ht="45">
      <c r="A66" s="16"/>
      <c r="B66" s="21" t="s">
        <v>169</v>
      </c>
      <c r="C66" s="16" t="s">
        <v>23</v>
      </c>
      <c r="D66" s="19" t="s">
        <v>219</v>
      </c>
      <c r="E66" s="88">
        <v>5100100100</v>
      </c>
      <c r="F66" s="14" t="s">
        <v>117</v>
      </c>
      <c r="G66" s="117">
        <v>200</v>
      </c>
    </row>
    <row r="67" spans="1:7" s="83" customFormat="1" ht="29.25">
      <c r="A67" s="12" t="s">
        <v>226</v>
      </c>
      <c r="B67" s="85" t="s">
        <v>225</v>
      </c>
      <c r="C67" s="12" t="s">
        <v>23</v>
      </c>
      <c r="D67" s="14" t="s">
        <v>220</v>
      </c>
      <c r="E67" s="15"/>
      <c r="F67" s="14"/>
      <c r="G67" s="117">
        <f>G68</f>
        <v>50</v>
      </c>
    </row>
    <row r="68" spans="1:7" ht="60">
      <c r="A68" s="16" t="s">
        <v>227</v>
      </c>
      <c r="B68" s="84" t="s">
        <v>224</v>
      </c>
      <c r="C68" s="16" t="s">
        <v>23</v>
      </c>
      <c r="D68" s="19" t="s">
        <v>220</v>
      </c>
      <c r="E68" s="89">
        <v>5450100100</v>
      </c>
      <c r="F68" s="14"/>
      <c r="G68" s="118">
        <f>G69</f>
        <v>50</v>
      </c>
    </row>
    <row r="69" spans="1:7" ht="45">
      <c r="A69" s="16"/>
      <c r="B69" s="21" t="s">
        <v>169</v>
      </c>
      <c r="C69" s="16" t="s">
        <v>23</v>
      </c>
      <c r="D69" s="19" t="s">
        <v>220</v>
      </c>
      <c r="E69" s="88">
        <v>5450100100</v>
      </c>
      <c r="F69" s="14" t="s">
        <v>117</v>
      </c>
      <c r="G69" s="117">
        <v>50</v>
      </c>
    </row>
    <row r="70" spans="1:7" ht="24.75" customHeight="1">
      <c r="A70" s="10" t="s">
        <v>38</v>
      </c>
      <c r="B70" s="13" t="s">
        <v>56</v>
      </c>
      <c r="C70" s="16" t="s">
        <v>23</v>
      </c>
      <c r="D70" s="14" t="s">
        <v>55</v>
      </c>
      <c r="E70" s="19"/>
      <c r="F70" s="19"/>
      <c r="G70" s="117">
        <f>G71</f>
        <v>38714.2</v>
      </c>
    </row>
    <row r="71" spans="1:7" ht="25.5" customHeight="1">
      <c r="A71" s="10" t="s">
        <v>39</v>
      </c>
      <c r="B71" s="29" t="s">
        <v>65</v>
      </c>
      <c r="C71" s="16" t="s">
        <v>23</v>
      </c>
      <c r="D71" s="14" t="s">
        <v>66</v>
      </c>
      <c r="E71" s="19"/>
      <c r="F71" s="19"/>
      <c r="G71" s="117">
        <f>G72</f>
        <v>38714.2</v>
      </c>
    </row>
    <row r="72" spans="1:7" ht="28.5">
      <c r="A72" s="24"/>
      <c r="B72" s="29" t="s">
        <v>93</v>
      </c>
      <c r="C72" s="16" t="s">
        <v>23</v>
      </c>
      <c r="D72" s="19" t="s">
        <v>66</v>
      </c>
      <c r="E72" s="14"/>
      <c r="F72" s="19"/>
      <c r="G72" s="117">
        <f>G73+G76</f>
        <v>38714.2</v>
      </c>
    </row>
    <row r="73" spans="1:7" ht="30">
      <c r="A73" s="16" t="s">
        <v>91</v>
      </c>
      <c r="B73" s="18" t="s">
        <v>238</v>
      </c>
      <c r="C73" s="16" t="s">
        <v>23</v>
      </c>
      <c r="D73" s="19" t="s">
        <v>66</v>
      </c>
      <c r="E73" s="14" t="s">
        <v>159</v>
      </c>
      <c r="F73" s="19"/>
      <c r="G73" s="117">
        <f>G74+G75</f>
        <v>6000</v>
      </c>
    </row>
    <row r="74" spans="1:7" ht="45">
      <c r="A74" s="16"/>
      <c r="B74" s="21" t="s">
        <v>169</v>
      </c>
      <c r="C74" s="16" t="s">
        <v>23</v>
      </c>
      <c r="D74" s="19" t="s">
        <v>66</v>
      </c>
      <c r="E74" s="19" t="s">
        <v>159</v>
      </c>
      <c r="F74" s="14" t="s">
        <v>117</v>
      </c>
      <c r="G74" s="118">
        <v>5996.5</v>
      </c>
    </row>
    <row r="75" spans="1:7" ht="15.75">
      <c r="A75" s="16"/>
      <c r="B75" s="21" t="s">
        <v>120</v>
      </c>
      <c r="C75" s="16" t="s">
        <v>23</v>
      </c>
      <c r="D75" s="19" t="s">
        <v>66</v>
      </c>
      <c r="E75" s="19" t="s">
        <v>159</v>
      </c>
      <c r="F75" s="14" t="s">
        <v>119</v>
      </c>
      <c r="G75" s="118">
        <v>3.5</v>
      </c>
    </row>
    <row r="76" spans="1:7" ht="90">
      <c r="A76" s="24" t="s">
        <v>228</v>
      </c>
      <c r="B76" s="18" t="s">
        <v>317</v>
      </c>
      <c r="C76" s="24" t="s">
        <v>23</v>
      </c>
      <c r="D76" s="28" t="s">
        <v>66</v>
      </c>
      <c r="E76" s="14"/>
      <c r="F76" s="14"/>
      <c r="G76" s="117">
        <f>G77+G79+G81+G83</f>
        <v>32714.2</v>
      </c>
    </row>
    <row r="77" spans="1:7" ht="60">
      <c r="A77" s="33" t="s">
        <v>229</v>
      </c>
      <c r="B77" s="45" t="s">
        <v>315</v>
      </c>
      <c r="C77" s="24" t="s">
        <v>23</v>
      </c>
      <c r="D77" s="28" t="s">
        <v>66</v>
      </c>
      <c r="E77" s="14" t="s">
        <v>305</v>
      </c>
      <c r="F77" s="14"/>
      <c r="G77" s="117">
        <f>G78</f>
        <v>26573.7</v>
      </c>
    </row>
    <row r="78" spans="1:7" ht="45">
      <c r="A78" s="33"/>
      <c r="B78" s="21" t="s">
        <v>169</v>
      </c>
      <c r="C78" s="24" t="s">
        <v>23</v>
      </c>
      <c r="D78" s="28" t="s">
        <v>66</v>
      </c>
      <c r="E78" s="19" t="s">
        <v>305</v>
      </c>
      <c r="F78" s="26" t="s">
        <v>117</v>
      </c>
      <c r="G78" s="118">
        <v>26573.7</v>
      </c>
    </row>
    <row r="79" spans="1:7" ht="60">
      <c r="A79" s="33" t="s">
        <v>230</v>
      </c>
      <c r="B79" s="32" t="s">
        <v>316</v>
      </c>
      <c r="C79" s="24" t="s">
        <v>23</v>
      </c>
      <c r="D79" s="28" t="s">
        <v>66</v>
      </c>
      <c r="E79" s="14" t="s">
        <v>309</v>
      </c>
      <c r="F79" s="14"/>
      <c r="G79" s="117">
        <f>G80</f>
        <v>1398.7</v>
      </c>
    </row>
    <row r="80" spans="1:7" ht="45">
      <c r="A80" s="33"/>
      <c r="B80" s="21" t="s">
        <v>169</v>
      </c>
      <c r="C80" s="24" t="s">
        <v>23</v>
      </c>
      <c r="D80" s="28" t="s">
        <v>66</v>
      </c>
      <c r="E80" s="19" t="s">
        <v>309</v>
      </c>
      <c r="F80" s="26" t="s">
        <v>117</v>
      </c>
      <c r="G80" s="118">
        <v>1398.7</v>
      </c>
    </row>
    <row r="81" spans="1:7" ht="60">
      <c r="A81" s="33" t="s">
        <v>307</v>
      </c>
      <c r="B81" s="45" t="s">
        <v>313</v>
      </c>
      <c r="C81" s="24" t="s">
        <v>23</v>
      </c>
      <c r="D81" s="28" t="s">
        <v>66</v>
      </c>
      <c r="E81" s="14" t="s">
        <v>306</v>
      </c>
      <c r="F81" s="14"/>
      <c r="G81" s="117">
        <f>G82</f>
        <v>3426.3</v>
      </c>
    </row>
    <row r="82" spans="1:7" ht="45">
      <c r="A82" s="33"/>
      <c r="B82" s="21" t="s">
        <v>169</v>
      </c>
      <c r="C82" s="24" t="s">
        <v>23</v>
      </c>
      <c r="D82" s="28" t="s">
        <v>66</v>
      </c>
      <c r="E82" s="19" t="s">
        <v>306</v>
      </c>
      <c r="F82" s="26" t="s">
        <v>117</v>
      </c>
      <c r="G82" s="118">
        <v>3426.3</v>
      </c>
    </row>
    <row r="83" spans="1:7" ht="60">
      <c r="A83" s="33" t="s">
        <v>308</v>
      </c>
      <c r="B83" s="32" t="s">
        <v>314</v>
      </c>
      <c r="C83" s="24" t="s">
        <v>23</v>
      </c>
      <c r="D83" s="28" t="s">
        <v>66</v>
      </c>
      <c r="E83" s="14" t="s">
        <v>310</v>
      </c>
      <c r="F83" s="14"/>
      <c r="G83" s="117">
        <f>G84</f>
        <v>1315.5</v>
      </c>
    </row>
    <row r="84" spans="1:7" ht="45">
      <c r="A84" s="33"/>
      <c r="B84" s="21" t="s">
        <v>169</v>
      </c>
      <c r="C84" s="24" t="s">
        <v>23</v>
      </c>
      <c r="D84" s="28" t="s">
        <v>66</v>
      </c>
      <c r="E84" s="19" t="s">
        <v>310</v>
      </c>
      <c r="F84" s="26" t="s">
        <v>117</v>
      </c>
      <c r="G84" s="118">
        <v>1315.5</v>
      </c>
    </row>
    <row r="85" spans="1:7" ht="15.75">
      <c r="A85" s="10" t="s">
        <v>58</v>
      </c>
      <c r="B85" s="29" t="s">
        <v>79</v>
      </c>
      <c r="C85" s="16" t="s">
        <v>23</v>
      </c>
      <c r="D85" s="14" t="s">
        <v>75</v>
      </c>
      <c r="E85" s="19"/>
      <c r="F85" s="19"/>
      <c r="G85" s="117">
        <f>G86</f>
        <v>200</v>
      </c>
    </row>
    <row r="86" spans="1:7" ht="28.5">
      <c r="A86" s="10" t="s">
        <v>59</v>
      </c>
      <c r="B86" s="29" t="s">
        <v>78</v>
      </c>
      <c r="C86" s="16" t="s">
        <v>23</v>
      </c>
      <c r="D86" s="14" t="s">
        <v>76</v>
      </c>
      <c r="E86" s="19"/>
      <c r="F86" s="19"/>
      <c r="G86" s="117">
        <f>G87</f>
        <v>200</v>
      </c>
    </row>
    <row r="87" spans="1:7" ht="60">
      <c r="A87" s="16" t="s">
        <v>131</v>
      </c>
      <c r="B87" s="18" t="s">
        <v>245</v>
      </c>
      <c r="C87" s="16" t="s">
        <v>23</v>
      </c>
      <c r="D87" s="19" t="s">
        <v>76</v>
      </c>
      <c r="E87" s="26" t="s">
        <v>156</v>
      </c>
      <c r="F87" s="19"/>
      <c r="G87" s="118">
        <f>G88</f>
        <v>200</v>
      </c>
    </row>
    <row r="88" spans="1:7" ht="45">
      <c r="A88" s="16"/>
      <c r="B88" s="21" t="s">
        <v>169</v>
      </c>
      <c r="C88" s="16" t="s">
        <v>23</v>
      </c>
      <c r="D88" s="19" t="s">
        <v>76</v>
      </c>
      <c r="E88" s="28" t="s">
        <v>156</v>
      </c>
      <c r="F88" s="14" t="s">
        <v>117</v>
      </c>
      <c r="G88" s="118">
        <f>50+50+100</f>
        <v>200</v>
      </c>
    </row>
    <row r="89" spans="1:7" ht="15.75">
      <c r="A89" s="10" t="s">
        <v>69</v>
      </c>
      <c r="B89" s="13" t="s">
        <v>63</v>
      </c>
      <c r="C89" s="16" t="s">
        <v>23</v>
      </c>
      <c r="D89" s="14" t="s">
        <v>64</v>
      </c>
      <c r="E89" s="19"/>
      <c r="F89" s="14"/>
      <c r="G89" s="117">
        <f>G93+G90</f>
        <v>7622.1</v>
      </c>
    </row>
    <row r="90" spans="1:7" ht="42.75">
      <c r="A90" s="12" t="s">
        <v>70</v>
      </c>
      <c r="B90" s="46" t="s">
        <v>103</v>
      </c>
      <c r="C90" s="16" t="s">
        <v>23</v>
      </c>
      <c r="D90" s="14" t="s">
        <v>101</v>
      </c>
      <c r="E90" s="19"/>
      <c r="F90" s="14"/>
      <c r="G90" s="117">
        <f>G91</f>
        <v>50</v>
      </c>
    </row>
    <row r="91" spans="1:7" ht="105">
      <c r="A91" s="16" t="s">
        <v>71</v>
      </c>
      <c r="B91" s="32" t="s">
        <v>102</v>
      </c>
      <c r="C91" s="16" t="s">
        <v>23</v>
      </c>
      <c r="D91" s="19" t="s">
        <v>101</v>
      </c>
      <c r="E91" s="14" t="s">
        <v>145</v>
      </c>
      <c r="F91" s="14"/>
      <c r="G91" s="118">
        <f>G92</f>
        <v>50</v>
      </c>
    </row>
    <row r="92" spans="1:7" ht="45">
      <c r="A92" s="16"/>
      <c r="B92" s="21" t="s">
        <v>169</v>
      </c>
      <c r="C92" s="16" t="s">
        <v>23</v>
      </c>
      <c r="D92" s="19" t="s">
        <v>101</v>
      </c>
      <c r="E92" s="19" t="s">
        <v>145</v>
      </c>
      <c r="F92" s="14" t="s">
        <v>117</v>
      </c>
      <c r="G92" s="118">
        <v>50</v>
      </c>
    </row>
    <row r="93" spans="1:7" ht="15.75">
      <c r="A93" s="10" t="s">
        <v>217</v>
      </c>
      <c r="B93" s="13" t="s">
        <v>105</v>
      </c>
      <c r="C93" s="16" t="s">
        <v>23</v>
      </c>
      <c r="D93" s="14" t="s">
        <v>104</v>
      </c>
      <c r="E93" s="19"/>
      <c r="F93" s="14"/>
      <c r="G93" s="117">
        <f>G99+G97+G94</f>
        <v>7572.1</v>
      </c>
    </row>
    <row r="94" spans="1:7" ht="45">
      <c r="A94" s="24" t="s">
        <v>231</v>
      </c>
      <c r="B94" s="32" t="s">
        <v>325</v>
      </c>
      <c r="C94" s="16" t="s">
        <v>23</v>
      </c>
      <c r="D94" s="14" t="s">
        <v>104</v>
      </c>
      <c r="E94" s="14" t="s">
        <v>153</v>
      </c>
      <c r="F94" s="14"/>
      <c r="G94" s="117">
        <f>G95+G96</f>
        <v>6822.1</v>
      </c>
    </row>
    <row r="95" spans="1:7" ht="90">
      <c r="A95" s="10"/>
      <c r="B95" s="18" t="s">
        <v>115</v>
      </c>
      <c r="C95" s="16" t="s">
        <v>23</v>
      </c>
      <c r="D95" s="19" t="s">
        <v>104</v>
      </c>
      <c r="E95" s="19" t="s">
        <v>153</v>
      </c>
      <c r="F95" s="14" t="s">
        <v>114</v>
      </c>
      <c r="G95" s="118">
        <f>6649-261.9</f>
        <v>6387.1</v>
      </c>
    </row>
    <row r="96" spans="1:7" ht="45">
      <c r="A96" s="10"/>
      <c r="B96" s="21" t="s">
        <v>169</v>
      </c>
      <c r="C96" s="16" t="s">
        <v>23</v>
      </c>
      <c r="D96" s="19" t="s">
        <v>104</v>
      </c>
      <c r="E96" s="19" t="s">
        <v>153</v>
      </c>
      <c r="F96" s="14" t="s">
        <v>117</v>
      </c>
      <c r="G96" s="118">
        <v>435</v>
      </c>
    </row>
    <row r="97" spans="1:7" ht="60">
      <c r="A97" s="24" t="s">
        <v>232</v>
      </c>
      <c r="B97" s="58" t="s">
        <v>239</v>
      </c>
      <c r="C97" s="16" t="s">
        <v>23</v>
      </c>
      <c r="D97" s="14" t="s">
        <v>104</v>
      </c>
      <c r="E97" s="14" t="s">
        <v>199</v>
      </c>
      <c r="F97" s="14"/>
      <c r="G97" s="117">
        <f>G98</f>
        <v>150</v>
      </c>
    </row>
    <row r="98" spans="1:7" ht="30">
      <c r="A98" s="24"/>
      <c r="B98" s="35" t="s">
        <v>116</v>
      </c>
      <c r="C98" s="16" t="s">
        <v>23</v>
      </c>
      <c r="D98" s="19" t="s">
        <v>104</v>
      </c>
      <c r="E98" s="19" t="s">
        <v>199</v>
      </c>
      <c r="F98" s="14" t="s">
        <v>117</v>
      </c>
      <c r="G98" s="118">
        <v>150</v>
      </c>
    </row>
    <row r="99" spans="1:7" ht="60">
      <c r="A99" s="24" t="s">
        <v>264</v>
      </c>
      <c r="B99" s="25" t="s">
        <v>327</v>
      </c>
      <c r="C99" s="16" t="s">
        <v>23</v>
      </c>
      <c r="D99" s="14" t="s">
        <v>104</v>
      </c>
      <c r="E99" s="14" t="s">
        <v>164</v>
      </c>
      <c r="F99" s="14"/>
      <c r="G99" s="117">
        <f>G100</f>
        <v>600</v>
      </c>
    </row>
    <row r="100" spans="1:7" ht="45">
      <c r="A100" s="10"/>
      <c r="B100" s="21" t="s">
        <v>169</v>
      </c>
      <c r="C100" s="16" t="s">
        <v>23</v>
      </c>
      <c r="D100" s="19" t="s">
        <v>104</v>
      </c>
      <c r="E100" s="19" t="s">
        <v>164</v>
      </c>
      <c r="F100" s="14" t="s">
        <v>117</v>
      </c>
      <c r="G100" s="118">
        <v>600</v>
      </c>
    </row>
    <row r="101" spans="1:7" ht="15.75">
      <c r="A101" s="10" t="s">
        <v>67</v>
      </c>
      <c r="B101" s="13" t="s">
        <v>85</v>
      </c>
      <c r="C101" s="16" t="s">
        <v>23</v>
      </c>
      <c r="D101" s="14" t="s">
        <v>40</v>
      </c>
      <c r="E101" s="30"/>
      <c r="F101" s="12"/>
      <c r="G101" s="117">
        <f>G102+G105</f>
        <v>19674.699999999997</v>
      </c>
    </row>
    <row r="102" spans="1:7" ht="15.75">
      <c r="A102" s="10" t="s">
        <v>61</v>
      </c>
      <c r="B102" s="13" t="s">
        <v>60</v>
      </c>
      <c r="C102" s="16" t="s">
        <v>23</v>
      </c>
      <c r="D102" s="14" t="s">
        <v>57</v>
      </c>
      <c r="E102" s="30"/>
      <c r="F102" s="12"/>
      <c r="G102" s="117">
        <f>G103</f>
        <v>9878.699999999999</v>
      </c>
    </row>
    <row r="103" spans="1:7" ht="63.75" customHeight="1">
      <c r="A103" s="24" t="s">
        <v>62</v>
      </c>
      <c r="B103" s="18" t="s">
        <v>247</v>
      </c>
      <c r="C103" s="16" t="s">
        <v>23</v>
      </c>
      <c r="D103" s="14" t="s">
        <v>57</v>
      </c>
      <c r="E103" s="14" t="s">
        <v>151</v>
      </c>
      <c r="F103" s="14"/>
      <c r="G103" s="117">
        <f>G104</f>
        <v>9878.699999999999</v>
      </c>
    </row>
    <row r="104" spans="1:7" ht="45">
      <c r="A104" s="12"/>
      <c r="B104" s="21" t="s">
        <v>169</v>
      </c>
      <c r="C104" s="16" t="s">
        <v>23</v>
      </c>
      <c r="D104" s="19" t="s">
        <v>57</v>
      </c>
      <c r="E104" s="19" t="s">
        <v>151</v>
      </c>
      <c r="F104" s="14" t="s">
        <v>117</v>
      </c>
      <c r="G104" s="118">
        <f>9851.9+26.8</f>
        <v>9878.699999999999</v>
      </c>
    </row>
    <row r="105" spans="1:7" ht="28.5">
      <c r="A105" s="12" t="s">
        <v>235</v>
      </c>
      <c r="B105" s="91" t="s">
        <v>265</v>
      </c>
      <c r="C105" s="16" t="s">
        <v>23</v>
      </c>
      <c r="D105" s="14" t="s">
        <v>267</v>
      </c>
      <c r="E105" s="19"/>
      <c r="F105" s="14"/>
      <c r="G105" s="117">
        <f>G106</f>
        <v>9796</v>
      </c>
    </row>
    <row r="106" spans="1:7" ht="60">
      <c r="A106" s="16" t="s">
        <v>266</v>
      </c>
      <c r="B106" s="31" t="s">
        <v>326</v>
      </c>
      <c r="C106" s="16" t="s">
        <v>23</v>
      </c>
      <c r="D106" s="26" t="s">
        <v>267</v>
      </c>
      <c r="E106" s="14" t="s">
        <v>154</v>
      </c>
      <c r="F106" s="14"/>
      <c r="G106" s="117">
        <f>G107+G108</f>
        <v>9796</v>
      </c>
    </row>
    <row r="107" spans="1:7" ht="90">
      <c r="A107" s="12"/>
      <c r="B107" s="18" t="s">
        <v>115</v>
      </c>
      <c r="C107" s="16" t="s">
        <v>23</v>
      </c>
      <c r="D107" s="28" t="s">
        <v>267</v>
      </c>
      <c r="E107" s="19" t="s">
        <v>154</v>
      </c>
      <c r="F107" s="14" t="s">
        <v>114</v>
      </c>
      <c r="G107" s="118">
        <v>7487</v>
      </c>
    </row>
    <row r="108" spans="1:7" ht="45">
      <c r="A108" s="12"/>
      <c r="B108" s="54" t="s">
        <v>169</v>
      </c>
      <c r="C108" s="16" t="s">
        <v>23</v>
      </c>
      <c r="D108" s="28" t="s">
        <v>267</v>
      </c>
      <c r="E108" s="19" t="s">
        <v>154</v>
      </c>
      <c r="F108" s="14" t="s">
        <v>117</v>
      </c>
      <c r="G108" s="118">
        <v>2309</v>
      </c>
    </row>
    <row r="109" spans="1:7" ht="15.75">
      <c r="A109" s="10" t="s">
        <v>72</v>
      </c>
      <c r="B109" s="13" t="s">
        <v>42</v>
      </c>
      <c r="C109" s="16" t="s">
        <v>23</v>
      </c>
      <c r="D109" s="14" t="s">
        <v>43</v>
      </c>
      <c r="E109" s="19"/>
      <c r="F109" s="14"/>
      <c r="G109" s="117">
        <f>G110+G113+G116</f>
        <v>15156.3</v>
      </c>
    </row>
    <row r="110" spans="1:7" ht="15.75">
      <c r="A110" s="10" t="s">
        <v>68</v>
      </c>
      <c r="B110" s="13" t="s">
        <v>205</v>
      </c>
      <c r="C110" s="16" t="s">
        <v>23</v>
      </c>
      <c r="D110" s="14" t="s">
        <v>204</v>
      </c>
      <c r="E110" s="19"/>
      <c r="F110" s="19"/>
      <c r="G110" s="117">
        <f>G111</f>
        <v>369</v>
      </c>
    </row>
    <row r="111" spans="1:7" ht="60">
      <c r="A111" s="24" t="s">
        <v>132</v>
      </c>
      <c r="B111" s="18" t="s">
        <v>271</v>
      </c>
      <c r="C111" s="16" t="s">
        <v>23</v>
      </c>
      <c r="D111" s="19" t="s">
        <v>204</v>
      </c>
      <c r="E111" s="14" t="s">
        <v>250</v>
      </c>
      <c r="F111" s="19"/>
      <c r="G111" s="118">
        <f>G112</f>
        <v>369</v>
      </c>
    </row>
    <row r="112" spans="1:7" ht="30.75" customHeight="1">
      <c r="A112" s="16"/>
      <c r="B112" s="18" t="s">
        <v>118</v>
      </c>
      <c r="C112" s="16" t="s">
        <v>23</v>
      </c>
      <c r="D112" s="19" t="s">
        <v>204</v>
      </c>
      <c r="E112" s="19" t="s">
        <v>250</v>
      </c>
      <c r="F112" s="14" t="s">
        <v>108</v>
      </c>
      <c r="G112" s="118">
        <v>369</v>
      </c>
    </row>
    <row r="113" spans="1:7" s="83" customFormat="1" ht="15.75">
      <c r="A113" s="12" t="s">
        <v>252</v>
      </c>
      <c r="B113" s="29" t="s">
        <v>259</v>
      </c>
      <c r="C113" s="12" t="s">
        <v>23</v>
      </c>
      <c r="D113" s="14" t="s">
        <v>258</v>
      </c>
      <c r="E113" s="14"/>
      <c r="F113" s="14"/>
      <c r="G113" s="117">
        <f>G114</f>
        <v>643.9</v>
      </c>
    </row>
    <row r="114" spans="1:7" ht="60">
      <c r="A114" s="24" t="s">
        <v>253</v>
      </c>
      <c r="B114" s="18" t="s">
        <v>272</v>
      </c>
      <c r="C114" s="16" t="s">
        <v>23</v>
      </c>
      <c r="D114" s="19" t="s">
        <v>258</v>
      </c>
      <c r="E114" s="14" t="s">
        <v>157</v>
      </c>
      <c r="F114" s="19"/>
      <c r="G114" s="118">
        <f>G115</f>
        <v>643.9</v>
      </c>
    </row>
    <row r="115" spans="1:7" ht="30.75" customHeight="1">
      <c r="A115" s="16"/>
      <c r="B115" s="18" t="s">
        <v>118</v>
      </c>
      <c r="C115" s="16" t="s">
        <v>23</v>
      </c>
      <c r="D115" s="19" t="s">
        <v>258</v>
      </c>
      <c r="E115" s="19" t="s">
        <v>157</v>
      </c>
      <c r="F115" s="14" t="s">
        <v>108</v>
      </c>
      <c r="G115" s="118">
        <v>643.9</v>
      </c>
    </row>
    <row r="116" spans="1:7" ht="15.75">
      <c r="A116" s="10" t="s">
        <v>254</v>
      </c>
      <c r="B116" s="29" t="s">
        <v>44</v>
      </c>
      <c r="C116" s="16" t="s">
        <v>23</v>
      </c>
      <c r="D116" s="14" t="s">
        <v>45</v>
      </c>
      <c r="E116" s="19"/>
      <c r="F116" s="14"/>
      <c r="G116" s="117">
        <f>G117+G119+G121</f>
        <v>14143.4</v>
      </c>
    </row>
    <row r="117" spans="1:7" ht="75.75" customHeight="1">
      <c r="A117" s="16" t="s">
        <v>255</v>
      </c>
      <c r="B117" s="36" t="s">
        <v>180</v>
      </c>
      <c r="C117" s="16" t="s">
        <v>23</v>
      </c>
      <c r="D117" s="19" t="s">
        <v>45</v>
      </c>
      <c r="E117" s="14" t="s">
        <v>179</v>
      </c>
      <c r="F117" s="19"/>
      <c r="G117" s="117">
        <f>G118</f>
        <v>8146.9</v>
      </c>
    </row>
    <row r="118" spans="1:7" ht="30">
      <c r="A118" s="16"/>
      <c r="B118" s="18" t="s">
        <v>118</v>
      </c>
      <c r="C118" s="16" t="s">
        <v>23</v>
      </c>
      <c r="D118" s="19" t="s">
        <v>45</v>
      </c>
      <c r="E118" s="19" t="s">
        <v>179</v>
      </c>
      <c r="F118" s="14" t="s">
        <v>108</v>
      </c>
      <c r="G118" s="118">
        <v>8146.9</v>
      </c>
    </row>
    <row r="119" spans="1:7" ht="75">
      <c r="A119" s="16" t="s">
        <v>256</v>
      </c>
      <c r="B119" s="18" t="s">
        <v>170</v>
      </c>
      <c r="C119" s="12" t="s">
        <v>23</v>
      </c>
      <c r="D119" s="14" t="s">
        <v>45</v>
      </c>
      <c r="E119" s="14" t="s">
        <v>178</v>
      </c>
      <c r="F119" s="19"/>
      <c r="G119" s="117">
        <f>G120</f>
        <v>5996.5</v>
      </c>
    </row>
    <row r="120" spans="1:7" ht="30">
      <c r="A120" s="16"/>
      <c r="B120" s="18" t="s">
        <v>118</v>
      </c>
      <c r="C120" s="16" t="s">
        <v>23</v>
      </c>
      <c r="D120" s="19" t="s">
        <v>45</v>
      </c>
      <c r="E120" s="19" t="s">
        <v>178</v>
      </c>
      <c r="F120" s="14" t="s">
        <v>108</v>
      </c>
      <c r="G120" s="118">
        <v>5996.5</v>
      </c>
    </row>
    <row r="121" spans="1:7" s="83" customFormat="1" ht="75" hidden="1">
      <c r="A121" s="16" t="s">
        <v>257</v>
      </c>
      <c r="B121" s="58" t="s">
        <v>111</v>
      </c>
      <c r="C121" s="12" t="s">
        <v>23</v>
      </c>
      <c r="D121" s="14" t="s">
        <v>45</v>
      </c>
      <c r="E121" s="19" t="s">
        <v>153</v>
      </c>
      <c r="F121" s="14"/>
      <c r="G121" s="117">
        <f>G122</f>
        <v>0</v>
      </c>
    </row>
    <row r="122" spans="1:7" ht="90" hidden="1">
      <c r="A122" s="16"/>
      <c r="B122" s="18" t="s">
        <v>115</v>
      </c>
      <c r="C122" s="16" t="s">
        <v>23</v>
      </c>
      <c r="D122" s="19" t="s">
        <v>45</v>
      </c>
      <c r="E122" s="19" t="s">
        <v>153</v>
      </c>
      <c r="F122" s="14" t="s">
        <v>114</v>
      </c>
      <c r="G122" s="118">
        <v>0</v>
      </c>
    </row>
    <row r="123" spans="1:7" ht="15.75">
      <c r="A123" s="10" t="s">
        <v>77</v>
      </c>
      <c r="B123" s="29" t="s">
        <v>124</v>
      </c>
      <c r="C123" s="16" t="s">
        <v>23</v>
      </c>
      <c r="D123" s="14" t="s">
        <v>126</v>
      </c>
      <c r="E123" s="28"/>
      <c r="F123" s="28"/>
      <c r="G123" s="117">
        <f>G125</f>
        <v>250</v>
      </c>
    </row>
    <row r="124" spans="1:7" ht="15.75">
      <c r="A124" s="10" t="s">
        <v>73</v>
      </c>
      <c r="B124" s="29" t="s">
        <v>173</v>
      </c>
      <c r="C124" s="16" t="s">
        <v>23</v>
      </c>
      <c r="D124" s="14" t="s">
        <v>125</v>
      </c>
      <c r="E124" s="28"/>
      <c r="F124" s="28"/>
      <c r="G124" s="117">
        <f>G125</f>
        <v>250</v>
      </c>
    </row>
    <row r="125" spans="1:7" ht="90">
      <c r="A125" s="16" t="s">
        <v>74</v>
      </c>
      <c r="B125" s="18" t="s">
        <v>323</v>
      </c>
      <c r="C125" s="16" t="s">
        <v>23</v>
      </c>
      <c r="D125" s="19" t="s">
        <v>125</v>
      </c>
      <c r="E125" s="14" t="s">
        <v>165</v>
      </c>
      <c r="F125" s="14"/>
      <c r="G125" s="118">
        <f>G126</f>
        <v>250</v>
      </c>
    </row>
    <row r="126" spans="1:7" ht="45">
      <c r="A126" s="16"/>
      <c r="B126" s="21" t="s">
        <v>169</v>
      </c>
      <c r="C126" s="16" t="s">
        <v>23</v>
      </c>
      <c r="D126" s="19" t="s">
        <v>125</v>
      </c>
      <c r="E126" s="19" t="s">
        <v>165</v>
      </c>
      <c r="F126" s="14" t="s">
        <v>117</v>
      </c>
      <c r="G126" s="118">
        <v>250</v>
      </c>
    </row>
    <row r="127" spans="1:7" ht="15.75">
      <c r="A127" s="10" t="s">
        <v>94</v>
      </c>
      <c r="B127" s="29" t="s">
        <v>83</v>
      </c>
      <c r="C127" s="16" t="s">
        <v>23</v>
      </c>
      <c r="D127" s="14" t="s">
        <v>84</v>
      </c>
      <c r="E127" s="19"/>
      <c r="F127" s="14"/>
      <c r="G127" s="117">
        <f>G128</f>
        <v>2350</v>
      </c>
    </row>
    <row r="128" spans="1:7" ht="15.75">
      <c r="A128" s="10" t="s">
        <v>109</v>
      </c>
      <c r="B128" s="13" t="s">
        <v>41</v>
      </c>
      <c r="C128" s="16" t="s">
        <v>23</v>
      </c>
      <c r="D128" s="14" t="s">
        <v>82</v>
      </c>
      <c r="E128" s="37"/>
      <c r="F128" s="19"/>
      <c r="G128" s="117">
        <f>G129</f>
        <v>2350</v>
      </c>
    </row>
    <row r="129" spans="1:7" ht="75">
      <c r="A129" s="24" t="s">
        <v>122</v>
      </c>
      <c r="B129" s="18" t="s">
        <v>248</v>
      </c>
      <c r="C129" s="16" t="s">
        <v>23</v>
      </c>
      <c r="D129" s="19" t="s">
        <v>82</v>
      </c>
      <c r="E129" s="14" t="s">
        <v>158</v>
      </c>
      <c r="F129" s="14"/>
      <c r="G129" s="117">
        <f>G130</f>
        <v>2350</v>
      </c>
    </row>
    <row r="130" spans="1:7" ht="45">
      <c r="A130" s="12"/>
      <c r="B130" s="21" t="s">
        <v>169</v>
      </c>
      <c r="C130" s="16" t="s">
        <v>23</v>
      </c>
      <c r="D130" s="19" t="s">
        <v>82</v>
      </c>
      <c r="E130" s="19" t="s">
        <v>158</v>
      </c>
      <c r="F130" s="14" t="s">
        <v>117</v>
      </c>
      <c r="G130" s="118">
        <v>2350</v>
      </c>
    </row>
    <row r="131" spans="1:7" s="97" customFormat="1" ht="25.5" customHeight="1">
      <c r="A131" s="92"/>
      <c r="B131" s="93" t="s">
        <v>0</v>
      </c>
      <c r="C131" s="94"/>
      <c r="D131" s="95"/>
      <c r="E131" s="96"/>
      <c r="F131" s="95"/>
      <c r="G131" s="119">
        <f>G15+G29</f>
        <v>103117.8</v>
      </c>
    </row>
    <row r="132" spans="1:7" ht="15.75">
      <c r="A132" s="38"/>
      <c r="B132" s="39"/>
      <c r="C132" s="39"/>
      <c r="D132" s="40"/>
      <c r="E132" s="41"/>
      <c r="F132" s="40"/>
      <c r="G132" s="80"/>
    </row>
  </sheetData>
  <sheetProtection/>
  <mergeCells count="17">
    <mergeCell ref="A9:G9"/>
    <mergeCell ref="A10:G10"/>
    <mergeCell ref="D1:G1"/>
    <mergeCell ref="D2:G2"/>
    <mergeCell ref="D3:G3"/>
    <mergeCell ref="D4:G4"/>
    <mergeCell ref="D5:G5"/>
    <mergeCell ref="D6:G6"/>
    <mergeCell ref="A12:G12"/>
    <mergeCell ref="A11:G11"/>
    <mergeCell ref="A13:A14"/>
    <mergeCell ref="B13:B14"/>
    <mergeCell ref="C13:C14"/>
    <mergeCell ref="D13:D14"/>
    <mergeCell ref="E13:E14"/>
    <mergeCell ref="F13:F14"/>
    <mergeCell ref="G13:G14"/>
  </mergeCells>
  <printOptions/>
  <pageMargins left="0.7874015748031497" right="0.3937007874015748" top="0.5905511811023623" bottom="0.5905511811023623" header="0.31496062992125984" footer="0.1968503937007874"/>
  <pageSetup fitToHeight="7" fitToWidth="1" horizontalDpi="600" verticalDpi="600" orientation="portrait" paperSize="9" scale="87" r:id="rId1"/>
  <rowBreaks count="1" manualBreakCount="1">
    <brk id="1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0"/>
  <sheetViews>
    <sheetView zoomScaleSheetLayoutView="100" zoomScalePageLayoutView="0" workbookViewId="0" topLeftCell="A121">
      <selection activeCell="B19" sqref="B19"/>
    </sheetView>
  </sheetViews>
  <sheetFormatPr defaultColWidth="8.8984375" defaultRowHeight="15"/>
  <cols>
    <col min="1" max="1" width="6.296875" style="75" customWidth="1"/>
    <col min="2" max="2" width="41.796875" style="75" customWidth="1"/>
    <col min="3" max="3" width="7.19921875" style="76" customWidth="1"/>
    <col min="4" max="4" width="11.59765625" style="77" customWidth="1"/>
    <col min="5" max="5" width="8.796875" style="77" customWidth="1"/>
    <col min="6" max="6" width="13" style="78" customWidth="1"/>
    <col min="7" max="16384" width="8.8984375" style="57" customWidth="1"/>
  </cols>
  <sheetData>
    <row r="1" spans="1:6" ht="15.75" customHeight="1">
      <c r="A1" s="59"/>
      <c r="B1" s="59"/>
      <c r="C1" s="100" t="s">
        <v>331</v>
      </c>
      <c r="D1" s="1"/>
      <c r="E1" s="100"/>
      <c r="F1" s="1"/>
    </row>
    <row r="2" spans="1:6" ht="15.75" customHeight="1">
      <c r="A2" s="59"/>
      <c r="B2" s="59"/>
      <c r="C2" s="102" t="s">
        <v>270</v>
      </c>
      <c r="D2" s="1"/>
      <c r="E2" s="102"/>
      <c r="F2" s="1"/>
    </row>
    <row r="3" spans="1:6" ht="15.75" customHeight="1">
      <c r="A3" s="59"/>
      <c r="B3" s="59"/>
      <c r="C3" s="102" t="s">
        <v>218</v>
      </c>
      <c r="D3" s="1"/>
      <c r="E3" s="102"/>
      <c r="F3" s="1"/>
    </row>
    <row r="4" spans="1:6" ht="15.75">
      <c r="A4" s="57"/>
      <c r="B4" s="57"/>
      <c r="C4" s="102" t="s">
        <v>273</v>
      </c>
      <c r="D4" s="1"/>
      <c r="E4" s="102"/>
      <c r="F4" s="1"/>
    </row>
    <row r="5" spans="1:6" ht="15.75">
      <c r="A5" s="59"/>
      <c r="B5" s="59"/>
      <c r="C5" s="141" t="s">
        <v>88</v>
      </c>
      <c r="D5" s="141"/>
      <c r="E5" s="141"/>
      <c r="F5" s="141"/>
    </row>
    <row r="6" spans="1:6" ht="15.75">
      <c r="A6" s="60"/>
      <c r="B6" s="61"/>
      <c r="C6" s="103" t="s">
        <v>334</v>
      </c>
      <c r="D6" s="59"/>
      <c r="E6" s="103"/>
      <c r="F6" s="59"/>
    </row>
    <row r="7" spans="1:6" ht="15.75">
      <c r="A7" s="60"/>
      <c r="B7" s="61"/>
      <c r="C7" s="62"/>
      <c r="D7" s="62"/>
      <c r="E7" s="62"/>
      <c r="F7" s="63"/>
    </row>
    <row r="8" spans="1:6" ht="15.75">
      <c r="A8" s="60"/>
      <c r="B8" s="61"/>
      <c r="C8" s="64"/>
      <c r="D8" s="64"/>
      <c r="E8" s="64"/>
      <c r="F8" s="63"/>
    </row>
    <row r="9" spans="1:6" s="65" customFormat="1" ht="20.25">
      <c r="A9" s="144" t="s">
        <v>198</v>
      </c>
      <c r="B9" s="144"/>
      <c r="C9" s="144"/>
      <c r="D9" s="144"/>
      <c r="E9" s="144"/>
      <c r="F9" s="144"/>
    </row>
    <row r="10" spans="1:6" s="65" customFormat="1" ht="20.25">
      <c r="A10" s="144" t="s">
        <v>194</v>
      </c>
      <c r="B10" s="144"/>
      <c r="C10" s="144"/>
      <c r="D10" s="144"/>
      <c r="E10" s="144"/>
      <c r="F10" s="144"/>
    </row>
    <row r="11" spans="1:6" s="65" customFormat="1" ht="20.25">
      <c r="A11" s="144" t="s">
        <v>320</v>
      </c>
      <c r="B11" s="144"/>
      <c r="C11" s="144"/>
      <c r="D11" s="144"/>
      <c r="E11" s="144"/>
      <c r="F11" s="144"/>
    </row>
    <row r="12" spans="1:6" s="65" customFormat="1" ht="20.25">
      <c r="A12" s="144" t="s">
        <v>301</v>
      </c>
      <c r="B12" s="144"/>
      <c r="C12" s="144"/>
      <c r="D12" s="144"/>
      <c r="E12" s="144"/>
      <c r="F12" s="144"/>
    </row>
    <row r="13" spans="1:6" s="65" customFormat="1" ht="20.25">
      <c r="A13" s="87"/>
      <c r="B13" s="87"/>
      <c r="C13" s="87"/>
      <c r="D13" s="87"/>
      <c r="E13" s="87"/>
      <c r="F13" s="87"/>
    </row>
    <row r="14" spans="1:6" s="66" customFormat="1" ht="24.75" customHeight="1">
      <c r="A14" s="143" t="s">
        <v>1</v>
      </c>
      <c r="B14" s="142" t="s">
        <v>2</v>
      </c>
      <c r="C14" s="142" t="s">
        <v>3</v>
      </c>
      <c r="D14" s="145" t="s">
        <v>4</v>
      </c>
      <c r="E14" s="145" t="s">
        <v>110</v>
      </c>
      <c r="F14" s="136" t="s">
        <v>237</v>
      </c>
    </row>
    <row r="15" spans="1:6" s="66" customFormat="1" ht="24.75" customHeight="1">
      <c r="A15" s="133"/>
      <c r="B15" s="133"/>
      <c r="C15" s="133"/>
      <c r="D15" s="133"/>
      <c r="E15" s="133"/>
      <c r="F15" s="133"/>
    </row>
    <row r="16" spans="1:6" ht="15.75">
      <c r="A16" s="12" t="s">
        <v>7</v>
      </c>
      <c r="B16" s="13" t="s">
        <v>8</v>
      </c>
      <c r="C16" s="14" t="s">
        <v>10</v>
      </c>
      <c r="D16" s="15"/>
      <c r="E16" s="12"/>
      <c r="F16" s="120">
        <f>F17+F20+F38+F29+F41</f>
        <v>18200.499999999996</v>
      </c>
    </row>
    <row r="17" spans="1:6" ht="42.75">
      <c r="A17" s="12" t="s">
        <v>11</v>
      </c>
      <c r="B17" s="13" t="s">
        <v>46</v>
      </c>
      <c r="C17" s="14" t="s">
        <v>12</v>
      </c>
      <c r="D17" s="17"/>
      <c r="E17" s="14"/>
      <c r="F17" s="121">
        <f>F18</f>
        <v>1380.2</v>
      </c>
    </row>
    <row r="18" spans="1:6" ht="30">
      <c r="A18" s="16" t="s">
        <v>13</v>
      </c>
      <c r="B18" s="18" t="s">
        <v>14</v>
      </c>
      <c r="C18" s="19" t="s">
        <v>12</v>
      </c>
      <c r="D18" s="14" t="s">
        <v>146</v>
      </c>
      <c r="E18" s="14"/>
      <c r="F18" s="121">
        <f>F19</f>
        <v>1380.2</v>
      </c>
    </row>
    <row r="19" spans="1:6" ht="62.25" customHeight="1">
      <c r="A19" s="16"/>
      <c r="B19" s="18" t="s">
        <v>115</v>
      </c>
      <c r="C19" s="19" t="s">
        <v>12</v>
      </c>
      <c r="D19" s="19" t="s">
        <v>146</v>
      </c>
      <c r="E19" s="14" t="s">
        <v>114</v>
      </c>
      <c r="F19" s="122">
        <f>Ведомственная!G19</f>
        <v>1380.2</v>
      </c>
    </row>
    <row r="20" spans="1:6" ht="57">
      <c r="A20" s="12" t="s">
        <v>15</v>
      </c>
      <c r="B20" s="13" t="s">
        <v>47</v>
      </c>
      <c r="C20" s="14" t="s">
        <v>16</v>
      </c>
      <c r="D20" s="14"/>
      <c r="E20" s="14"/>
      <c r="F20" s="121">
        <f>F21+F25+F27</f>
        <v>5930.8</v>
      </c>
    </row>
    <row r="21" spans="1:6" ht="45">
      <c r="A21" s="16" t="s">
        <v>17</v>
      </c>
      <c r="B21" s="18" t="s">
        <v>18</v>
      </c>
      <c r="C21" s="19" t="s">
        <v>16</v>
      </c>
      <c r="D21" s="14" t="s">
        <v>147</v>
      </c>
      <c r="E21" s="14"/>
      <c r="F21" s="121">
        <f>F22+F24+F23</f>
        <v>5694.8</v>
      </c>
    </row>
    <row r="22" spans="1:6" ht="75">
      <c r="A22" s="16"/>
      <c r="B22" s="18" t="s">
        <v>115</v>
      </c>
      <c r="C22" s="19" t="s">
        <v>16</v>
      </c>
      <c r="D22" s="19" t="s">
        <v>147</v>
      </c>
      <c r="E22" s="14" t="s">
        <v>114</v>
      </c>
      <c r="F22" s="122">
        <f>Ведомственная!G22</f>
        <v>3463.8</v>
      </c>
    </row>
    <row r="23" spans="1:6" ht="30">
      <c r="A23" s="16"/>
      <c r="B23" s="21" t="s">
        <v>169</v>
      </c>
      <c r="C23" s="19" t="s">
        <v>16</v>
      </c>
      <c r="D23" s="19" t="s">
        <v>147</v>
      </c>
      <c r="E23" s="14" t="s">
        <v>117</v>
      </c>
      <c r="F23" s="122">
        <f>Ведомственная!G23</f>
        <v>2067</v>
      </c>
    </row>
    <row r="24" spans="1:6" ht="15.75">
      <c r="A24" s="16"/>
      <c r="B24" s="18" t="s">
        <v>120</v>
      </c>
      <c r="C24" s="19" t="s">
        <v>16</v>
      </c>
      <c r="D24" s="19" t="s">
        <v>147</v>
      </c>
      <c r="E24" s="14" t="s">
        <v>119</v>
      </c>
      <c r="F24" s="122">
        <f>Ведомственная!G24</f>
        <v>164</v>
      </c>
    </row>
    <row r="25" spans="1:6" ht="60">
      <c r="A25" s="16" t="s">
        <v>127</v>
      </c>
      <c r="B25" s="18" t="s">
        <v>86</v>
      </c>
      <c r="C25" s="14" t="s">
        <v>16</v>
      </c>
      <c r="D25" s="14" t="s">
        <v>148</v>
      </c>
      <c r="E25" s="19"/>
      <c r="F25" s="121">
        <f>F26</f>
        <v>140</v>
      </c>
    </row>
    <row r="26" spans="1:6" ht="75">
      <c r="A26" s="16"/>
      <c r="B26" s="18" t="s">
        <v>115</v>
      </c>
      <c r="C26" s="19" t="s">
        <v>16</v>
      </c>
      <c r="D26" s="19" t="s">
        <v>148</v>
      </c>
      <c r="E26" s="14" t="s">
        <v>114</v>
      </c>
      <c r="F26" s="122">
        <f>Ведомственная!G26</f>
        <v>140</v>
      </c>
    </row>
    <row r="27" spans="1:6" ht="45">
      <c r="A27" s="16"/>
      <c r="B27" s="22" t="s">
        <v>87</v>
      </c>
      <c r="C27" s="19" t="s">
        <v>16</v>
      </c>
      <c r="D27" s="19" t="s">
        <v>168</v>
      </c>
      <c r="E27" s="14"/>
      <c r="F27" s="121">
        <f>F28</f>
        <v>96</v>
      </c>
    </row>
    <row r="28" spans="1:6" ht="15.75">
      <c r="A28" s="16"/>
      <c r="B28" s="22" t="s">
        <v>120</v>
      </c>
      <c r="C28" s="19" t="s">
        <v>16</v>
      </c>
      <c r="D28" s="19" t="s">
        <v>168</v>
      </c>
      <c r="E28" s="14" t="s">
        <v>119</v>
      </c>
      <c r="F28" s="122">
        <f>Ведомственная!G28</f>
        <v>96</v>
      </c>
    </row>
    <row r="29" spans="1:6" ht="57">
      <c r="A29" s="12" t="s">
        <v>135</v>
      </c>
      <c r="B29" s="13" t="s">
        <v>48</v>
      </c>
      <c r="C29" s="14" t="s">
        <v>25</v>
      </c>
      <c r="D29" s="19"/>
      <c r="E29" s="19"/>
      <c r="F29" s="121">
        <f>F32+F30+F35</f>
        <v>10071.699999999999</v>
      </c>
    </row>
    <row r="30" spans="1:6" ht="30">
      <c r="A30" s="16" t="s">
        <v>136</v>
      </c>
      <c r="B30" s="18" t="s">
        <v>27</v>
      </c>
      <c r="C30" s="19" t="s">
        <v>25</v>
      </c>
      <c r="D30" s="14" t="s">
        <v>149</v>
      </c>
      <c r="E30" s="19"/>
      <c r="F30" s="121">
        <f>F31</f>
        <v>1380.2</v>
      </c>
    </row>
    <row r="31" spans="1:6" ht="75">
      <c r="A31" s="16"/>
      <c r="B31" s="18" t="s">
        <v>115</v>
      </c>
      <c r="C31" s="19" t="s">
        <v>25</v>
      </c>
      <c r="D31" s="19" t="s">
        <v>149</v>
      </c>
      <c r="E31" s="14" t="s">
        <v>114</v>
      </c>
      <c r="F31" s="122">
        <f>Ведомственная!G33</f>
        <v>1380.2</v>
      </c>
    </row>
    <row r="32" spans="1:6" ht="30">
      <c r="A32" s="16" t="s">
        <v>137</v>
      </c>
      <c r="B32" s="25" t="s">
        <v>29</v>
      </c>
      <c r="C32" s="19" t="s">
        <v>25</v>
      </c>
      <c r="D32" s="14" t="s">
        <v>150</v>
      </c>
      <c r="E32" s="19"/>
      <c r="F32" s="121">
        <f>F33+F34</f>
        <v>5768.9</v>
      </c>
    </row>
    <row r="33" spans="1:6" ht="75">
      <c r="A33" s="16"/>
      <c r="B33" s="18" t="s">
        <v>115</v>
      </c>
      <c r="C33" s="19" t="s">
        <v>25</v>
      </c>
      <c r="D33" s="19" t="s">
        <v>150</v>
      </c>
      <c r="E33" s="14" t="s">
        <v>114</v>
      </c>
      <c r="F33" s="122">
        <f>Ведомственная!G35</f>
        <v>4923.2</v>
      </c>
    </row>
    <row r="34" spans="1:6" ht="30">
      <c r="A34" s="16"/>
      <c r="B34" s="21" t="s">
        <v>169</v>
      </c>
      <c r="C34" s="19" t="s">
        <v>25</v>
      </c>
      <c r="D34" s="19" t="s">
        <v>150</v>
      </c>
      <c r="E34" s="14" t="s">
        <v>117</v>
      </c>
      <c r="F34" s="122">
        <f>Ведомственная!G36</f>
        <v>845.7</v>
      </c>
    </row>
    <row r="35" spans="1:6" ht="60.75" customHeight="1">
      <c r="A35" s="12" t="s">
        <v>182</v>
      </c>
      <c r="B35" s="22" t="s">
        <v>177</v>
      </c>
      <c r="C35" s="19" t="s">
        <v>25</v>
      </c>
      <c r="D35" s="14" t="s">
        <v>181</v>
      </c>
      <c r="E35" s="19"/>
      <c r="F35" s="121">
        <f>F36+F37</f>
        <v>2922.6</v>
      </c>
    </row>
    <row r="36" spans="1:6" ht="75">
      <c r="A36" s="16"/>
      <c r="B36" s="18" t="s">
        <v>115</v>
      </c>
      <c r="C36" s="19" t="s">
        <v>25</v>
      </c>
      <c r="D36" s="19" t="s">
        <v>181</v>
      </c>
      <c r="E36" s="14" t="s">
        <v>114</v>
      </c>
      <c r="F36" s="122">
        <f>Ведомственная!G38</f>
        <v>2710.5</v>
      </c>
    </row>
    <row r="37" spans="1:6" ht="30">
      <c r="A37" s="16"/>
      <c r="B37" s="21" t="s">
        <v>169</v>
      </c>
      <c r="C37" s="19" t="s">
        <v>25</v>
      </c>
      <c r="D37" s="19" t="s">
        <v>181</v>
      </c>
      <c r="E37" s="14" t="s">
        <v>117</v>
      </c>
      <c r="F37" s="122">
        <f>Ведомственная!G39</f>
        <v>212.1</v>
      </c>
    </row>
    <row r="38" spans="1:6" ht="19.5" customHeight="1">
      <c r="A38" s="12" t="s">
        <v>183</v>
      </c>
      <c r="B38" s="29" t="s">
        <v>96</v>
      </c>
      <c r="C38" s="14" t="s">
        <v>100</v>
      </c>
      <c r="D38" s="19"/>
      <c r="E38" s="14"/>
      <c r="F38" s="121">
        <f>F39</f>
        <v>20</v>
      </c>
    </row>
    <row r="39" spans="1:6" ht="21" customHeight="1">
      <c r="A39" s="16"/>
      <c r="B39" s="18" t="s">
        <v>97</v>
      </c>
      <c r="C39" s="19" t="s">
        <v>100</v>
      </c>
      <c r="D39" s="14" t="s">
        <v>166</v>
      </c>
      <c r="E39" s="14"/>
      <c r="F39" s="122">
        <f>F40</f>
        <v>20</v>
      </c>
    </row>
    <row r="40" spans="1:6" ht="15.75" customHeight="1">
      <c r="A40" s="16"/>
      <c r="B40" s="18" t="s">
        <v>120</v>
      </c>
      <c r="C40" s="19" t="s">
        <v>100</v>
      </c>
      <c r="D40" s="19" t="s">
        <v>166</v>
      </c>
      <c r="E40" s="14" t="s">
        <v>119</v>
      </c>
      <c r="F40" s="122">
        <f>Ведомственная!G42</f>
        <v>20</v>
      </c>
    </row>
    <row r="41" spans="1:6" ht="15.75">
      <c r="A41" s="12" t="s">
        <v>184</v>
      </c>
      <c r="B41" s="13" t="s">
        <v>19</v>
      </c>
      <c r="C41" s="14" t="s">
        <v>80</v>
      </c>
      <c r="D41" s="19"/>
      <c r="E41" s="19"/>
      <c r="F41" s="121">
        <f>F42+F44+F46</f>
        <v>797.8</v>
      </c>
    </row>
    <row r="42" spans="1:6" ht="60.75" customHeight="1">
      <c r="A42" s="16" t="s">
        <v>302</v>
      </c>
      <c r="B42" s="18" t="s">
        <v>176</v>
      </c>
      <c r="C42" s="19" t="s">
        <v>80</v>
      </c>
      <c r="D42" s="14" t="s">
        <v>175</v>
      </c>
      <c r="E42" s="19"/>
      <c r="F42" s="121">
        <f>F43</f>
        <v>7.8</v>
      </c>
    </row>
    <row r="43" spans="1:6" ht="30">
      <c r="A43" s="16"/>
      <c r="B43" s="21" t="s">
        <v>169</v>
      </c>
      <c r="C43" s="19" t="s">
        <v>80</v>
      </c>
      <c r="D43" s="19" t="s">
        <v>175</v>
      </c>
      <c r="E43" s="14" t="s">
        <v>117</v>
      </c>
      <c r="F43" s="122">
        <f>Ведомственная!G45</f>
        <v>7.8</v>
      </c>
    </row>
    <row r="44" spans="1:6" ht="15.75">
      <c r="A44" s="16" t="s">
        <v>303</v>
      </c>
      <c r="B44" s="18" t="s">
        <v>90</v>
      </c>
      <c r="C44" s="19" t="s">
        <v>80</v>
      </c>
      <c r="D44" s="15" t="s">
        <v>167</v>
      </c>
      <c r="E44" s="14"/>
      <c r="F44" s="121">
        <f>F45</f>
        <v>310</v>
      </c>
    </row>
    <row r="45" spans="1:6" ht="30">
      <c r="A45" s="16"/>
      <c r="B45" s="21" t="s">
        <v>169</v>
      </c>
      <c r="C45" s="19" t="s">
        <v>80</v>
      </c>
      <c r="D45" s="30" t="s">
        <v>167</v>
      </c>
      <c r="E45" s="14" t="s">
        <v>117</v>
      </c>
      <c r="F45" s="122">
        <f>Ведомственная!G47</f>
        <v>310</v>
      </c>
    </row>
    <row r="46" spans="1:6" ht="45">
      <c r="A46" s="16" t="s">
        <v>304</v>
      </c>
      <c r="B46" s="58" t="s">
        <v>243</v>
      </c>
      <c r="C46" s="19" t="s">
        <v>80</v>
      </c>
      <c r="D46" s="14" t="s">
        <v>152</v>
      </c>
      <c r="E46" s="14"/>
      <c r="F46" s="121">
        <f>F47</f>
        <v>480</v>
      </c>
    </row>
    <row r="47" spans="1:6" ht="30">
      <c r="A47" s="67"/>
      <c r="B47" s="21" t="s">
        <v>169</v>
      </c>
      <c r="C47" s="19" t="s">
        <v>80</v>
      </c>
      <c r="D47" s="19" t="s">
        <v>152</v>
      </c>
      <c r="E47" s="14" t="s">
        <v>117</v>
      </c>
      <c r="F47" s="122">
        <f>Ведомственная!G49</f>
        <v>480</v>
      </c>
    </row>
    <row r="48" spans="1:6" ht="28.5" customHeight="1">
      <c r="A48" s="12" t="s">
        <v>22</v>
      </c>
      <c r="B48" s="13" t="s">
        <v>31</v>
      </c>
      <c r="C48" s="14" t="s">
        <v>32</v>
      </c>
      <c r="D48" s="19"/>
      <c r="E48" s="19"/>
      <c r="F48" s="121">
        <f>F49+F52</f>
        <v>700</v>
      </c>
    </row>
    <row r="49" spans="1:6" ht="42.75">
      <c r="A49" s="12" t="s">
        <v>24</v>
      </c>
      <c r="B49" s="13" t="s">
        <v>318</v>
      </c>
      <c r="C49" s="14" t="s">
        <v>319</v>
      </c>
      <c r="D49" s="19"/>
      <c r="E49" s="19"/>
      <c r="F49" s="121">
        <f>F50</f>
        <v>250</v>
      </c>
    </row>
    <row r="50" spans="1:6" ht="60">
      <c r="A50" s="16" t="s">
        <v>26</v>
      </c>
      <c r="B50" s="18" t="s">
        <v>240</v>
      </c>
      <c r="C50" s="19" t="s">
        <v>319</v>
      </c>
      <c r="D50" s="14" t="s">
        <v>155</v>
      </c>
      <c r="E50" s="14"/>
      <c r="F50" s="121">
        <f>F51</f>
        <v>250</v>
      </c>
    </row>
    <row r="51" spans="1:6" ht="30">
      <c r="A51" s="16"/>
      <c r="B51" s="21" t="s">
        <v>169</v>
      </c>
      <c r="C51" s="19" t="s">
        <v>319</v>
      </c>
      <c r="D51" s="19" t="s">
        <v>155</v>
      </c>
      <c r="E51" s="14" t="s">
        <v>117</v>
      </c>
      <c r="F51" s="122">
        <f>Ведомственная!G53</f>
        <v>250</v>
      </c>
    </row>
    <row r="52" spans="1:6" ht="28.5" customHeight="1">
      <c r="A52" s="12" t="s">
        <v>128</v>
      </c>
      <c r="B52" s="29" t="s">
        <v>50</v>
      </c>
      <c r="C52" s="14" t="s">
        <v>49</v>
      </c>
      <c r="D52" s="14"/>
      <c r="E52" s="14"/>
      <c r="F52" s="121">
        <f>F53+F59+F55+F57</f>
        <v>450</v>
      </c>
    </row>
    <row r="53" spans="1:6" ht="75">
      <c r="A53" s="16" t="s">
        <v>129</v>
      </c>
      <c r="B53" s="18" t="s">
        <v>249</v>
      </c>
      <c r="C53" s="19" t="s">
        <v>49</v>
      </c>
      <c r="D53" s="14" t="s">
        <v>160</v>
      </c>
      <c r="E53" s="14"/>
      <c r="F53" s="121">
        <f>F54</f>
        <v>100</v>
      </c>
    </row>
    <row r="54" spans="1:6" ht="30">
      <c r="A54" s="16"/>
      <c r="B54" s="21" t="s">
        <v>169</v>
      </c>
      <c r="C54" s="19" t="s">
        <v>49</v>
      </c>
      <c r="D54" s="19" t="s">
        <v>160</v>
      </c>
      <c r="E54" s="14" t="s">
        <v>117</v>
      </c>
      <c r="F54" s="122">
        <f>Ведомственная!G56</f>
        <v>100</v>
      </c>
    </row>
    <row r="55" spans="1:6" ht="60">
      <c r="A55" s="16" t="s">
        <v>138</v>
      </c>
      <c r="B55" s="18" t="s">
        <v>246</v>
      </c>
      <c r="C55" s="19" t="s">
        <v>49</v>
      </c>
      <c r="D55" s="14" t="s">
        <v>161</v>
      </c>
      <c r="E55" s="19"/>
      <c r="F55" s="121">
        <f>F56</f>
        <v>100</v>
      </c>
    </row>
    <row r="56" spans="1:6" ht="30">
      <c r="A56" s="16"/>
      <c r="B56" s="21" t="s">
        <v>169</v>
      </c>
      <c r="C56" s="19" t="s">
        <v>49</v>
      </c>
      <c r="D56" s="19" t="s">
        <v>161</v>
      </c>
      <c r="E56" s="14" t="s">
        <v>117</v>
      </c>
      <c r="F56" s="122">
        <f>Ведомственная!G58</f>
        <v>100</v>
      </c>
    </row>
    <row r="57" spans="1:6" ht="75">
      <c r="A57" s="16" t="s">
        <v>139</v>
      </c>
      <c r="B57" s="18" t="s">
        <v>328</v>
      </c>
      <c r="C57" s="19" t="s">
        <v>49</v>
      </c>
      <c r="D57" s="14" t="s">
        <v>162</v>
      </c>
      <c r="E57" s="19"/>
      <c r="F57" s="121">
        <f>F58</f>
        <v>100</v>
      </c>
    </row>
    <row r="58" spans="1:6" ht="30">
      <c r="A58" s="16"/>
      <c r="B58" s="21" t="s">
        <v>169</v>
      </c>
      <c r="C58" s="19" t="s">
        <v>49</v>
      </c>
      <c r="D58" s="19" t="s">
        <v>162</v>
      </c>
      <c r="E58" s="14" t="s">
        <v>117</v>
      </c>
      <c r="F58" s="122">
        <f>Ведомственная!G60</f>
        <v>100</v>
      </c>
    </row>
    <row r="59" spans="1:6" ht="60">
      <c r="A59" s="16" t="s">
        <v>140</v>
      </c>
      <c r="B59" s="25" t="s">
        <v>241</v>
      </c>
      <c r="C59" s="19" t="s">
        <v>49</v>
      </c>
      <c r="D59" s="15" t="s">
        <v>163</v>
      </c>
      <c r="E59" s="14"/>
      <c r="F59" s="121">
        <f>F60</f>
        <v>150</v>
      </c>
    </row>
    <row r="60" spans="1:6" ht="30">
      <c r="A60" s="16"/>
      <c r="B60" s="21" t="s">
        <v>169</v>
      </c>
      <c r="C60" s="19" t="s">
        <v>49</v>
      </c>
      <c r="D60" s="30" t="s">
        <v>163</v>
      </c>
      <c r="E60" s="14" t="s">
        <v>117</v>
      </c>
      <c r="F60" s="122">
        <f>Ведомственная!G62</f>
        <v>150</v>
      </c>
    </row>
    <row r="61" spans="1:6" ht="15.75">
      <c r="A61" s="12" t="s">
        <v>30</v>
      </c>
      <c r="B61" s="82" t="s">
        <v>222</v>
      </c>
      <c r="C61" s="14" t="s">
        <v>221</v>
      </c>
      <c r="D61" s="30"/>
      <c r="E61" s="14"/>
      <c r="F61" s="121">
        <f>F62+F65</f>
        <v>250</v>
      </c>
    </row>
    <row r="62" spans="1:6" ht="15.75" customHeight="1">
      <c r="A62" s="12" t="s">
        <v>33</v>
      </c>
      <c r="B62" s="82" t="s">
        <v>223</v>
      </c>
      <c r="C62" s="14" t="s">
        <v>219</v>
      </c>
      <c r="D62" s="30"/>
      <c r="E62" s="14"/>
      <c r="F62" s="121">
        <f>F63</f>
        <v>200</v>
      </c>
    </row>
    <row r="63" spans="1:6" ht="45">
      <c r="A63" s="16" t="s">
        <v>188</v>
      </c>
      <c r="B63" s="21" t="s">
        <v>244</v>
      </c>
      <c r="C63" s="19" t="s">
        <v>219</v>
      </c>
      <c r="D63" s="88">
        <v>5100100100</v>
      </c>
      <c r="E63" s="14"/>
      <c r="F63" s="121">
        <f>F64</f>
        <v>200</v>
      </c>
    </row>
    <row r="64" spans="1:6" ht="30">
      <c r="A64" s="16"/>
      <c r="B64" s="21" t="s">
        <v>169</v>
      </c>
      <c r="C64" s="19" t="s">
        <v>219</v>
      </c>
      <c r="D64" s="88">
        <v>5100100100</v>
      </c>
      <c r="E64" s="14" t="s">
        <v>117</v>
      </c>
      <c r="F64" s="122">
        <f>Ведомственная!G66</f>
        <v>200</v>
      </c>
    </row>
    <row r="65" spans="1:6" ht="15.75" customHeight="1">
      <c r="A65" s="12" t="s">
        <v>51</v>
      </c>
      <c r="B65" s="85" t="s">
        <v>225</v>
      </c>
      <c r="C65" s="14" t="s">
        <v>220</v>
      </c>
      <c r="D65" s="30"/>
      <c r="E65" s="14"/>
      <c r="F65" s="121">
        <f>F66</f>
        <v>50</v>
      </c>
    </row>
    <row r="66" spans="1:6" ht="45">
      <c r="A66" s="16" t="s">
        <v>52</v>
      </c>
      <c r="B66" s="84" t="s">
        <v>224</v>
      </c>
      <c r="C66" s="19" t="s">
        <v>220</v>
      </c>
      <c r="D66" s="88">
        <v>5450100100</v>
      </c>
      <c r="E66" s="14"/>
      <c r="F66" s="121">
        <f>F67</f>
        <v>50</v>
      </c>
    </row>
    <row r="67" spans="1:6" ht="30">
      <c r="A67" s="16"/>
      <c r="B67" s="21" t="s">
        <v>169</v>
      </c>
      <c r="C67" s="19" t="s">
        <v>220</v>
      </c>
      <c r="D67" s="88">
        <v>5450100100</v>
      </c>
      <c r="E67" s="14" t="s">
        <v>117</v>
      </c>
      <c r="F67" s="122">
        <f>Ведомственная!G69</f>
        <v>50</v>
      </c>
    </row>
    <row r="68" spans="1:6" ht="15.75">
      <c r="A68" s="12" t="s">
        <v>30</v>
      </c>
      <c r="B68" s="13" t="s">
        <v>56</v>
      </c>
      <c r="C68" s="14" t="s">
        <v>55</v>
      </c>
      <c r="D68" s="19"/>
      <c r="E68" s="19"/>
      <c r="F68" s="121">
        <f>F69</f>
        <v>38714.2</v>
      </c>
    </row>
    <row r="69" spans="1:6" ht="15.75">
      <c r="A69" s="12" t="s">
        <v>33</v>
      </c>
      <c r="B69" s="29" t="s">
        <v>65</v>
      </c>
      <c r="C69" s="14" t="s">
        <v>66</v>
      </c>
      <c r="D69" s="19"/>
      <c r="E69" s="19"/>
      <c r="F69" s="121">
        <f>F70</f>
        <v>38714.2</v>
      </c>
    </row>
    <row r="70" spans="1:6" ht="28.5">
      <c r="A70" s="16"/>
      <c r="B70" s="29" t="s">
        <v>93</v>
      </c>
      <c r="C70" s="19" t="s">
        <v>66</v>
      </c>
      <c r="D70" s="14" t="s">
        <v>171</v>
      </c>
      <c r="E70" s="19"/>
      <c r="F70" s="121">
        <f>F71+F74</f>
        <v>38714.2</v>
      </c>
    </row>
    <row r="71" spans="1:6" ht="30">
      <c r="A71" s="16" t="s">
        <v>35</v>
      </c>
      <c r="B71" s="18" t="s">
        <v>238</v>
      </c>
      <c r="C71" s="19" t="s">
        <v>66</v>
      </c>
      <c r="D71" s="14" t="s">
        <v>159</v>
      </c>
      <c r="E71" s="19"/>
      <c r="F71" s="121">
        <f>F72+F73</f>
        <v>6000</v>
      </c>
    </row>
    <row r="72" spans="1:6" ht="30">
      <c r="A72" s="16"/>
      <c r="B72" s="21" t="s">
        <v>169</v>
      </c>
      <c r="C72" s="19" t="s">
        <v>66</v>
      </c>
      <c r="D72" s="19" t="s">
        <v>159</v>
      </c>
      <c r="E72" s="14" t="s">
        <v>117</v>
      </c>
      <c r="F72" s="122">
        <f>Ведомственная!G74</f>
        <v>5996.5</v>
      </c>
    </row>
    <row r="73" spans="1:6" ht="15.75">
      <c r="A73" s="16"/>
      <c r="B73" s="21" t="s">
        <v>120</v>
      </c>
      <c r="C73" s="19" t="s">
        <v>66</v>
      </c>
      <c r="D73" s="19" t="s">
        <v>159</v>
      </c>
      <c r="E73" s="14" t="s">
        <v>119</v>
      </c>
      <c r="F73" s="122">
        <f>Ведомственная!G75</f>
        <v>3.5</v>
      </c>
    </row>
    <row r="74" spans="1:6" ht="75">
      <c r="A74" s="16" t="s">
        <v>188</v>
      </c>
      <c r="B74" s="18" t="s">
        <v>317</v>
      </c>
      <c r="C74" s="28" t="s">
        <v>66</v>
      </c>
      <c r="D74" s="14"/>
      <c r="E74" s="14"/>
      <c r="F74" s="117">
        <f>F75+F77+F79+F81</f>
        <v>32714.2</v>
      </c>
    </row>
    <row r="75" spans="1:6" ht="45">
      <c r="A75" s="68" t="s">
        <v>189</v>
      </c>
      <c r="B75" s="45" t="s">
        <v>315</v>
      </c>
      <c r="C75" s="28" t="s">
        <v>66</v>
      </c>
      <c r="D75" s="14" t="s">
        <v>305</v>
      </c>
      <c r="E75" s="14"/>
      <c r="F75" s="118">
        <f>F76</f>
        <v>26573.7</v>
      </c>
    </row>
    <row r="76" spans="1:6" ht="30">
      <c r="A76" s="68"/>
      <c r="B76" s="21" t="s">
        <v>169</v>
      </c>
      <c r="C76" s="28" t="s">
        <v>66</v>
      </c>
      <c r="D76" s="19" t="s">
        <v>305</v>
      </c>
      <c r="E76" s="26" t="s">
        <v>117</v>
      </c>
      <c r="F76" s="118">
        <v>26573.7</v>
      </c>
    </row>
    <row r="77" spans="1:6" ht="45">
      <c r="A77" s="68" t="s">
        <v>190</v>
      </c>
      <c r="B77" s="32" t="s">
        <v>316</v>
      </c>
      <c r="C77" s="28" t="s">
        <v>66</v>
      </c>
      <c r="D77" s="14" t="s">
        <v>309</v>
      </c>
      <c r="E77" s="14"/>
      <c r="F77" s="118">
        <f>F78</f>
        <v>1398.7</v>
      </c>
    </row>
    <row r="78" spans="1:6" ht="30">
      <c r="A78" s="68"/>
      <c r="B78" s="21" t="s">
        <v>169</v>
      </c>
      <c r="C78" s="28" t="s">
        <v>66</v>
      </c>
      <c r="D78" s="19" t="s">
        <v>309</v>
      </c>
      <c r="E78" s="26" t="s">
        <v>117</v>
      </c>
      <c r="F78" s="118">
        <v>1398.7</v>
      </c>
    </row>
    <row r="79" spans="1:6" ht="45">
      <c r="A79" s="68" t="s">
        <v>311</v>
      </c>
      <c r="B79" s="45" t="s">
        <v>313</v>
      </c>
      <c r="C79" s="28" t="s">
        <v>66</v>
      </c>
      <c r="D79" s="14" t="s">
        <v>306</v>
      </c>
      <c r="E79" s="14"/>
      <c r="F79" s="118">
        <f>F80</f>
        <v>3426.3</v>
      </c>
    </row>
    <row r="80" spans="1:6" ht="30">
      <c r="A80" s="68"/>
      <c r="B80" s="21" t="s">
        <v>169</v>
      </c>
      <c r="C80" s="28" t="s">
        <v>66</v>
      </c>
      <c r="D80" s="19" t="s">
        <v>306</v>
      </c>
      <c r="E80" s="26" t="s">
        <v>117</v>
      </c>
      <c r="F80" s="118">
        <v>3426.3</v>
      </c>
    </row>
    <row r="81" spans="1:6" ht="45">
      <c r="A81" s="68" t="s">
        <v>312</v>
      </c>
      <c r="B81" s="32" t="s">
        <v>314</v>
      </c>
      <c r="C81" s="28" t="s">
        <v>66</v>
      </c>
      <c r="D81" s="14" t="s">
        <v>310</v>
      </c>
      <c r="E81" s="14"/>
      <c r="F81" s="118">
        <f>F82</f>
        <v>1315.5</v>
      </c>
    </row>
    <row r="82" spans="1:6" ht="30">
      <c r="A82" s="68"/>
      <c r="B82" s="21" t="s">
        <v>169</v>
      </c>
      <c r="C82" s="28" t="s">
        <v>66</v>
      </c>
      <c r="D82" s="19" t="s">
        <v>310</v>
      </c>
      <c r="E82" s="26" t="s">
        <v>117</v>
      </c>
      <c r="F82" s="118">
        <v>1315.5</v>
      </c>
    </row>
    <row r="83" spans="1:6" ht="15.75">
      <c r="A83" s="12" t="s">
        <v>36</v>
      </c>
      <c r="B83" s="29" t="s">
        <v>79</v>
      </c>
      <c r="C83" s="14" t="s">
        <v>75</v>
      </c>
      <c r="D83" s="19"/>
      <c r="E83" s="19"/>
      <c r="F83" s="121">
        <f>F84</f>
        <v>200</v>
      </c>
    </row>
    <row r="84" spans="1:6" ht="28.5">
      <c r="A84" s="12" t="s">
        <v>37</v>
      </c>
      <c r="B84" s="29" t="s">
        <v>78</v>
      </c>
      <c r="C84" s="14" t="s">
        <v>76</v>
      </c>
      <c r="D84" s="19"/>
      <c r="E84" s="19"/>
      <c r="F84" s="121">
        <f>F85</f>
        <v>200</v>
      </c>
    </row>
    <row r="85" spans="1:6" ht="45">
      <c r="A85" s="16" t="s">
        <v>81</v>
      </c>
      <c r="B85" s="18" t="s">
        <v>245</v>
      </c>
      <c r="C85" s="19" t="s">
        <v>76</v>
      </c>
      <c r="D85" s="14" t="s">
        <v>156</v>
      </c>
      <c r="E85" s="19"/>
      <c r="F85" s="122">
        <f>F86</f>
        <v>200</v>
      </c>
    </row>
    <row r="86" spans="1:6" ht="30">
      <c r="A86" s="12"/>
      <c r="B86" s="21" t="s">
        <v>169</v>
      </c>
      <c r="C86" s="19" t="s">
        <v>76</v>
      </c>
      <c r="D86" s="19" t="s">
        <v>156</v>
      </c>
      <c r="E86" s="14" t="s">
        <v>117</v>
      </c>
      <c r="F86" s="122">
        <f>Ведомственная!G88</f>
        <v>200</v>
      </c>
    </row>
    <row r="87" spans="1:6" ht="15.75">
      <c r="A87" s="12" t="s">
        <v>38</v>
      </c>
      <c r="B87" s="13" t="s">
        <v>63</v>
      </c>
      <c r="C87" s="14" t="s">
        <v>64</v>
      </c>
      <c r="D87" s="19"/>
      <c r="E87" s="14"/>
      <c r="F87" s="121">
        <f>F91+F88</f>
        <v>7622.1</v>
      </c>
    </row>
    <row r="88" spans="1:6" ht="28.5">
      <c r="A88" s="12" t="s">
        <v>39</v>
      </c>
      <c r="B88" s="69" t="s">
        <v>103</v>
      </c>
      <c r="C88" s="14" t="s">
        <v>101</v>
      </c>
      <c r="D88" s="19"/>
      <c r="E88" s="14"/>
      <c r="F88" s="121">
        <f>F89</f>
        <v>50</v>
      </c>
    </row>
    <row r="89" spans="1:6" ht="75">
      <c r="A89" s="16" t="s">
        <v>91</v>
      </c>
      <c r="B89" s="58" t="s">
        <v>102</v>
      </c>
      <c r="C89" s="19" t="s">
        <v>101</v>
      </c>
      <c r="D89" s="14" t="s">
        <v>145</v>
      </c>
      <c r="E89" s="14"/>
      <c r="F89" s="122">
        <f>F90</f>
        <v>50</v>
      </c>
    </row>
    <row r="90" spans="1:6" ht="30">
      <c r="A90" s="12"/>
      <c r="B90" s="21" t="s">
        <v>169</v>
      </c>
      <c r="C90" s="19" t="s">
        <v>101</v>
      </c>
      <c r="D90" s="19" t="s">
        <v>145</v>
      </c>
      <c r="E90" s="14" t="s">
        <v>117</v>
      </c>
      <c r="F90" s="122">
        <f>Ведомственная!G92</f>
        <v>50</v>
      </c>
    </row>
    <row r="91" spans="1:6" ht="15.75">
      <c r="A91" s="12" t="s">
        <v>215</v>
      </c>
      <c r="B91" s="13" t="s">
        <v>105</v>
      </c>
      <c r="C91" s="14" t="s">
        <v>104</v>
      </c>
      <c r="D91" s="19"/>
      <c r="E91" s="14"/>
      <c r="F91" s="121">
        <f>F97+F95+F92</f>
        <v>7572.1</v>
      </c>
    </row>
    <row r="92" spans="1:6" ht="30">
      <c r="A92" s="16" t="s">
        <v>191</v>
      </c>
      <c r="B92" s="32" t="s">
        <v>325</v>
      </c>
      <c r="C92" s="19" t="s">
        <v>104</v>
      </c>
      <c r="D92" s="14" t="s">
        <v>153</v>
      </c>
      <c r="E92" s="14"/>
      <c r="F92" s="121">
        <f>F93+F94</f>
        <v>6822.1</v>
      </c>
    </row>
    <row r="93" spans="1:6" ht="75">
      <c r="A93" s="12"/>
      <c r="B93" s="18" t="s">
        <v>115</v>
      </c>
      <c r="C93" s="19" t="s">
        <v>104</v>
      </c>
      <c r="D93" s="19" t="s">
        <v>153</v>
      </c>
      <c r="E93" s="14" t="s">
        <v>114</v>
      </c>
      <c r="F93" s="122">
        <f>Ведомственная!G95</f>
        <v>6387.1</v>
      </c>
    </row>
    <row r="94" spans="1:6" ht="30">
      <c r="A94" s="12"/>
      <c r="B94" s="21" t="s">
        <v>169</v>
      </c>
      <c r="C94" s="19" t="s">
        <v>104</v>
      </c>
      <c r="D94" s="19" t="s">
        <v>153</v>
      </c>
      <c r="E94" s="14" t="s">
        <v>117</v>
      </c>
      <c r="F94" s="122">
        <f>Ведомственная!G96</f>
        <v>435</v>
      </c>
    </row>
    <row r="95" spans="1:6" ht="45">
      <c r="A95" s="16" t="s">
        <v>216</v>
      </c>
      <c r="B95" s="84" t="s">
        <v>239</v>
      </c>
      <c r="C95" s="19" t="s">
        <v>104</v>
      </c>
      <c r="D95" s="14" t="s">
        <v>199</v>
      </c>
      <c r="E95" s="14"/>
      <c r="F95" s="121">
        <f>F96</f>
        <v>150</v>
      </c>
    </row>
    <row r="96" spans="1:6" ht="30">
      <c r="A96" s="12"/>
      <c r="B96" s="21" t="s">
        <v>169</v>
      </c>
      <c r="C96" s="19" t="s">
        <v>104</v>
      </c>
      <c r="D96" s="19" t="s">
        <v>199</v>
      </c>
      <c r="E96" s="14" t="s">
        <v>117</v>
      </c>
      <c r="F96" s="122">
        <f>Ведомственная!G98</f>
        <v>150</v>
      </c>
    </row>
    <row r="97" spans="1:6" ht="45">
      <c r="A97" s="16" t="s">
        <v>268</v>
      </c>
      <c r="B97" s="25" t="s">
        <v>327</v>
      </c>
      <c r="C97" s="19" t="s">
        <v>104</v>
      </c>
      <c r="D97" s="14" t="s">
        <v>164</v>
      </c>
      <c r="E97" s="14"/>
      <c r="F97" s="121">
        <f>F98</f>
        <v>600</v>
      </c>
    </row>
    <row r="98" spans="1:6" ht="30">
      <c r="A98" s="16"/>
      <c r="B98" s="21" t="s">
        <v>169</v>
      </c>
      <c r="C98" s="19" t="s">
        <v>104</v>
      </c>
      <c r="D98" s="19" t="s">
        <v>164</v>
      </c>
      <c r="E98" s="14" t="s">
        <v>117</v>
      </c>
      <c r="F98" s="122">
        <f>Ведомственная!G100</f>
        <v>600</v>
      </c>
    </row>
    <row r="99" spans="1:6" ht="15.75">
      <c r="A99" s="12" t="s">
        <v>58</v>
      </c>
      <c r="B99" s="13" t="s">
        <v>85</v>
      </c>
      <c r="C99" s="14" t="s">
        <v>40</v>
      </c>
      <c r="D99" s="30"/>
      <c r="E99" s="12"/>
      <c r="F99" s="121">
        <f>F100+F104</f>
        <v>19674.699999999997</v>
      </c>
    </row>
    <row r="100" spans="1:6" ht="15.75">
      <c r="A100" s="12" t="s">
        <v>59</v>
      </c>
      <c r="B100" s="13" t="s">
        <v>60</v>
      </c>
      <c r="C100" s="14" t="s">
        <v>57</v>
      </c>
      <c r="D100" s="30"/>
      <c r="E100" s="12"/>
      <c r="F100" s="121">
        <f>F101</f>
        <v>9878.699999999999</v>
      </c>
    </row>
    <row r="101" spans="1:6" ht="45">
      <c r="A101" s="16" t="s">
        <v>131</v>
      </c>
      <c r="B101" s="18" t="s">
        <v>247</v>
      </c>
      <c r="C101" s="19" t="s">
        <v>57</v>
      </c>
      <c r="D101" s="14" t="s">
        <v>151</v>
      </c>
      <c r="E101" s="14"/>
      <c r="F101" s="121">
        <f>F102</f>
        <v>9878.699999999999</v>
      </c>
    </row>
    <row r="102" spans="1:6" ht="30">
      <c r="A102" s="16"/>
      <c r="B102" s="21" t="s">
        <v>169</v>
      </c>
      <c r="C102" s="19" t="s">
        <v>57</v>
      </c>
      <c r="D102" s="19" t="s">
        <v>151</v>
      </c>
      <c r="E102" s="14" t="s">
        <v>117</v>
      </c>
      <c r="F102" s="122">
        <f>Ведомственная!G104</f>
        <v>9878.699999999999</v>
      </c>
    </row>
    <row r="103" spans="1:6" ht="28.5">
      <c r="A103" s="12" t="s">
        <v>234</v>
      </c>
      <c r="B103" s="91" t="s">
        <v>265</v>
      </c>
      <c r="C103" s="14" t="s">
        <v>267</v>
      </c>
      <c r="D103" s="19"/>
      <c r="E103" s="14"/>
      <c r="F103" s="121">
        <f>F104</f>
        <v>9796</v>
      </c>
    </row>
    <row r="104" spans="1:6" ht="45">
      <c r="A104" s="16" t="s">
        <v>269</v>
      </c>
      <c r="B104" s="31" t="s">
        <v>326</v>
      </c>
      <c r="C104" s="19" t="s">
        <v>267</v>
      </c>
      <c r="D104" s="14" t="s">
        <v>154</v>
      </c>
      <c r="E104" s="14"/>
      <c r="F104" s="121">
        <f>F105+F106</f>
        <v>9796</v>
      </c>
    </row>
    <row r="105" spans="1:6" ht="75">
      <c r="A105" s="16"/>
      <c r="B105" s="18" t="s">
        <v>115</v>
      </c>
      <c r="C105" s="19" t="s">
        <v>267</v>
      </c>
      <c r="D105" s="19" t="s">
        <v>154</v>
      </c>
      <c r="E105" s="14" t="s">
        <v>114</v>
      </c>
      <c r="F105" s="122">
        <f>Ведомственная!G107</f>
        <v>7487</v>
      </c>
    </row>
    <row r="106" spans="1:6" ht="30">
      <c r="A106" s="16"/>
      <c r="B106" s="21" t="s">
        <v>169</v>
      </c>
      <c r="C106" s="19" t="s">
        <v>267</v>
      </c>
      <c r="D106" s="19" t="s">
        <v>154</v>
      </c>
      <c r="E106" s="14" t="s">
        <v>117</v>
      </c>
      <c r="F106" s="122">
        <f>Ведомственная!G108</f>
        <v>2309</v>
      </c>
    </row>
    <row r="107" spans="1:6" ht="15.75">
      <c r="A107" s="12" t="s">
        <v>69</v>
      </c>
      <c r="B107" s="13" t="s">
        <v>42</v>
      </c>
      <c r="C107" s="14" t="s">
        <v>43</v>
      </c>
      <c r="D107" s="19"/>
      <c r="E107" s="14"/>
      <c r="F107" s="121">
        <f>F114+F108+F111</f>
        <v>15156.3</v>
      </c>
    </row>
    <row r="108" spans="1:6" ht="15.75">
      <c r="A108" s="12" t="s">
        <v>70</v>
      </c>
      <c r="B108" s="13" t="s">
        <v>205</v>
      </c>
      <c r="C108" s="14" t="s">
        <v>204</v>
      </c>
      <c r="D108" s="19"/>
      <c r="E108" s="19"/>
      <c r="F108" s="121">
        <f>F109</f>
        <v>369</v>
      </c>
    </row>
    <row r="109" spans="1:6" ht="45">
      <c r="A109" s="16" t="s">
        <v>71</v>
      </c>
      <c r="B109" s="18" t="s">
        <v>271</v>
      </c>
      <c r="C109" s="19" t="s">
        <v>204</v>
      </c>
      <c r="D109" s="14" t="s">
        <v>250</v>
      </c>
      <c r="E109" s="19"/>
      <c r="F109" s="121">
        <f>F110</f>
        <v>369</v>
      </c>
    </row>
    <row r="110" spans="1:6" ht="15.75">
      <c r="A110" s="16"/>
      <c r="B110" s="18" t="s">
        <v>118</v>
      </c>
      <c r="C110" s="19" t="s">
        <v>204</v>
      </c>
      <c r="D110" s="19" t="s">
        <v>250</v>
      </c>
      <c r="E110" s="14" t="s">
        <v>108</v>
      </c>
      <c r="F110" s="122">
        <f>Ведомственная!G112</f>
        <v>369</v>
      </c>
    </row>
    <row r="111" spans="1:6" s="90" customFormat="1" ht="15.75">
      <c r="A111" s="12" t="s">
        <v>217</v>
      </c>
      <c r="B111" s="29" t="s">
        <v>259</v>
      </c>
      <c r="C111" s="14" t="s">
        <v>258</v>
      </c>
      <c r="D111" s="14"/>
      <c r="E111" s="14"/>
      <c r="F111" s="121">
        <f>F112</f>
        <v>643.9</v>
      </c>
    </row>
    <row r="112" spans="1:6" ht="45">
      <c r="A112" s="16" t="s">
        <v>231</v>
      </c>
      <c r="B112" s="18" t="s">
        <v>272</v>
      </c>
      <c r="C112" s="19" t="s">
        <v>258</v>
      </c>
      <c r="D112" s="14" t="s">
        <v>157</v>
      </c>
      <c r="E112" s="14"/>
      <c r="F112" s="121">
        <f>F113</f>
        <v>643.9</v>
      </c>
    </row>
    <row r="113" spans="1:6" ht="15.75">
      <c r="A113" s="16"/>
      <c r="B113" s="18" t="s">
        <v>118</v>
      </c>
      <c r="C113" s="19" t="s">
        <v>258</v>
      </c>
      <c r="D113" s="19" t="s">
        <v>157</v>
      </c>
      <c r="E113" s="14" t="s">
        <v>108</v>
      </c>
      <c r="F113" s="122">
        <f>Ведомственная!G115</f>
        <v>643.9</v>
      </c>
    </row>
    <row r="114" spans="1:6" ht="15.75">
      <c r="A114" s="12" t="s">
        <v>260</v>
      </c>
      <c r="B114" s="29" t="s">
        <v>44</v>
      </c>
      <c r="C114" s="14" t="s">
        <v>45</v>
      </c>
      <c r="D114" s="19"/>
      <c r="E114" s="14"/>
      <c r="F114" s="121">
        <f>F115+F117+F119</f>
        <v>14143.4</v>
      </c>
    </row>
    <row r="115" spans="1:6" ht="75">
      <c r="A115" s="16" t="s">
        <v>261</v>
      </c>
      <c r="B115" s="25" t="s">
        <v>197</v>
      </c>
      <c r="C115" s="19" t="s">
        <v>45</v>
      </c>
      <c r="D115" s="14" t="s">
        <v>179</v>
      </c>
      <c r="E115" s="14"/>
      <c r="F115" s="121">
        <f>F116</f>
        <v>8146.9</v>
      </c>
    </row>
    <row r="116" spans="1:6" ht="15.75">
      <c r="A116" s="16"/>
      <c r="B116" s="18" t="s">
        <v>118</v>
      </c>
      <c r="C116" s="19" t="s">
        <v>45</v>
      </c>
      <c r="D116" s="19" t="s">
        <v>179</v>
      </c>
      <c r="E116" s="14" t="s">
        <v>108</v>
      </c>
      <c r="F116" s="122">
        <f>Ведомственная!G118</f>
        <v>8146.9</v>
      </c>
    </row>
    <row r="117" spans="1:6" ht="60">
      <c r="A117" s="16" t="s">
        <v>262</v>
      </c>
      <c r="B117" s="18" t="s">
        <v>170</v>
      </c>
      <c r="C117" s="19" t="s">
        <v>45</v>
      </c>
      <c r="D117" s="14" t="s">
        <v>178</v>
      </c>
      <c r="E117" s="14"/>
      <c r="F117" s="121">
        <f>F118</f>
        <v>5996.5</v>
      </c>
    </row>
    <row r="118" spans="1:6" ht="15.75">
      <c r="A118" s="16"/>
      <c r="B118" s="18" t="s">
        <v>118</v>
      </c>
      <c r="C118" s="19" t="s">
        <v>45</v>
      </c>
      <c r="D118" s="19" t="s">
        <v>178</v>
      </c>
      <c r="E118" s="14" t="s">
        <v>108</v>
      </c>
      <c r="F118" s="122">
        <f>Ведомственная!G120</f>
        <v>5996.5</v>
      </c>
    </row>
    <row r="119" spans="1:6" ht="60" hidden="1">
      <c r="A119" s="16" t="s">
        <v>263</v>
      </c>
      <c r="B119" s="58" t="s">
        <v>111</v>
      </c>
      <c r="C119" s="19" t="s">
        <v>45</v>
      </c>
      <c r="D119" s="14" t="s">
        <v>153</v>
      </c>
      <c r="E119" s="14"/>
      <c r="F119" s="121">
        <f>F120</f>
        <v>0</v>
      </c>
    </row>
    <row r="120" spans="1:6" ht="75" hidden="1">
      <c r="A120" s="16"/>
      <c r="B120" s="18" t="s">
        <v>115</v>
      </c>
      <c r="C120" s="19" t="s">
        <v>45</v>
      </c>
      <c r="D120" s="19" t="s">
        <v>153</v>
      </c>
      <c r="E120" s="14" t="s">
        <v>114</v>
      </c>
      <c r="F120" s="122">
        <f>Ведомственная!G122</f>
        <v>0</v>
      </c>
    </row>
    <row r="121" spans="1:6" ht="15.75">
      <c r="A121" s="12" t="s">
        <v>67</v>
      </c>
      <c r="B121" s="29" t="s">
        <v>124</v>
      </c>
      <c r="C121" s="14" t="s">
        <v>126</v>
      </c>
      <c r="D121" s="19"/>
      <c r="E121" s="19"/>
      <c r="F121" s="121">
        <f>F123</f>
        <v>250</v>
      </c>
    </row>
    <row r="122" spans="1:6" ht="15.75">
      <c r="A122" s="12" t="s">
        <v>61</v>
      </c>
      <c r="B122" s="29" t="s">
        <v>173</v>
      </c>
      <c r="C122" s="14" t="s">
        <v>125</v>
      </c>
      <c r="D122" s="19"/>
      <c r="E122" s="19"/>
      <c r="F122" s="121">
        <f>F123</f>
        <v>250</v>
      </c>
    </row>
    <row r="123" spans="1:6" ht="75" customHeight="1">
      <c r="A123" s="16" t="s">
        <v>62</v>
      </c>
      <c r="B123" s="18" t="s">
        <v>242</v>
      </c>
      <c r="C123" s="19" t="s">
        <v>125</v>
      </c>
      <c r="D123" s="14" t="s">
        <v>165</v>
      </c>
      <c r="E123" s="14"/>
      <c r="F123" s="122">
        <f>F124</f>
        <v>250</v>
      </c>
    </row>
    <row r="124" spans="1:6" ht="30">
      <c r="A124" s="16"/>
      <c r="B124" s="21" t="s">
        <v>169</v>
      </c>
      <c r="C124" s="19" t="s">
        <v>125</v>
      </c>
      <c r="D124" s="19" t="s">
        <v>165</v>
      </c>
      <c r="E124" s="14" t="s">
        <v>117</v>
      </c>
      <c r="F124" s="122">
        <f>Ведомственная!G126</f>
        <v>250</v>
      </c>
    </row>
    <row r="125" spans="1:6" ht="15.75">
      <c r="A125" s="12" t="s">
        <v>72</v>
      </c>
      <c r="B125" s="29" t="s">
        <v>83</v>
      </c>
      <c r="C125" s="14" t="s">
        <v>84</v>
      </c>
      <c r="D125" s="19"/>
      <c r="E125" s="14"/>
      <c r="F125" s="121">
        <f>F126</f>
        <v>2350</v>
      </c>
    </row>
    <row r="126" spans="1:6" ht="15.75">
      <c r="A126" s="12" t="s">
        <v>68</v>
      </c>
      <c r="B126" s="13" t="s">
        <v>41</v>
      </c>
      <c r="C126" s="14" t="s">
        <v>82</v>
      </c>
      <c r="D126" s="37"/>
      <c r="E126" s="19"/>
      <c r="F126" s="121">
        <f>F127</f>
        <v>2350</v>
      </c>
    </row>
    <row r="127" spans="1:6" ht="60">
      <c r="A127" s="16" t="s">
        <v>132</v>
      </c>
      <c r="B127" s="18" t="s">
        <v>248</v>
      </c>
      <c r="C127" s="19" t="s">
        <v>82</v>
      </c>
      <c r="D127" s="14" t="s">
        <v>158</v>
      </c>
      <c r="E127" s="14"/>
      <c r="F127" s="121">
        <f>F128</f>
        <v>2350</v>
      </c>
    </row>
    <row r="128" spans="1:6" ht="30">
      <c r="A128" s="12"/>
      <c r="B128" s="21" t="s">
        <v>169</v>
      </c>
      <c r="C128" s="19" t="s">
        <v>82</v>
      </c>
      <c r="D128" s="19" t="s">
        <v>158</v>
      </c>
      <c r="E128" s="14" t="s">
        <v>117</v>
      </c>
      <c r="F128" s="122">
        <f>Ведомственная!G130</f>
        <v>2350</v>
      </c>
    </row>
    <row r="129" spans="1:6" s="98" customFormat="1" ht="16.5">
      <c r="A129" s="94"/>
      <c r="B129" s="93" t="s">
        <v>0</v>
      </c>
      <c r="C129" s="95"/>
      <c r="D129" s="96"/>
      <c r="E129" s="95"/>
      <c r="F129" s="123">
        <f>F16+F48+F68+F83+F87+F99+F107+F121+F125+F61</f>
        <v>103117.8</v>
      </c>
    </row>
    <row r="130" spans="1:6" ht="15.75">
      <c r="A130" s="70"/>
      <c r="B130" s="71"/>
      <c r="C130" s="72"/>
      <c r="D130" s="73"/>
      <c r="E130" s="72"/>
      <c r="F130" s="74"/>
    </row>
  </sheetData>
  <sheetProtection/>
  <mergeCells count="11">
    <mergeCell ref="C14:C15"/>
    <mergeCell ref="C5:F5"/>
    <mergeCell ref="B14:B15"/>
    <mergeCell ref="A14:A15"/>
    <mergeCell ref="A9:F9"/>
    <mergeCell ref="A10:F10"/>
    <mergeCell ref="A11:F11"/>
    <mergeCell ref="A12:F12"/>
    <mergeCell ref="F14:F15"/>
    <mergeCell ref="E14:E15"/>
    <mergeCell ref="D14:D15"/>
  </mergeCells>
  <printOptions/>
  <pageMargins left="0.7874015748031497" right="0.3937007874015748" top="0.5905511811023623" bottom="0.5905511811023623" header="0.31496062992125984" footer="0.15748031496062992"/>
  <pageSetup fitToHeight="5" fitToWidth="1" horizontalDpi="600" verticalDpi="600" orientation="portrait" paperSize="9" scale="85" r:id="rId1"/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7"/>
  <sheetViews>
    <sheetView zoomScaleSheetLayoutView="100" zoomScalePageLayoutView="0" workbookViewId="0" topLeftCell="A46">
      <selection activeCell="B72" sqref="B72"/>
    </sheetView>
  </sheetViews>
  <sheetFormatPr defaultColWidth="8.8984375" defaultRowHeight="15"/>
  <cols>
    <col min="1" max="1" width="6.296875" style="5" customWidth="1"/>
    <col min="2" max="2" width="55.796875" style="5" customWidth="1"/>
    <col min="3" max="3" width="11.796875" style="42" customWidth="1"/>
    <col min="4" max="4" width="16.8984375" style="53" customWidth="1"/>
    <col min="5" max="16384" width="8.8984375" style="2" customWidth="1"/>
  </cols>
  <sheetData>
    <row r="1" spans="1:4" ht="15.75" customHeight="1">
      <c r="A1" s="1"/>
      <c r="B1" s="1"/>
      <c r="C1" s="100" t="s">
        <v>332</v>
      </c>
      <c r="D1" s="1"/>
    </row>
    <row r="2" spans="1:4" ht="15.75" customHeight="1">
      <c r="A2" s="1"/>
      <c r="B2" s="1"/>
      <c r="C2" s="102" t="s">
        <v>270</v>
      </c>
      <c r="D2" s="1"/>
    </row>
    <row r="3" spans="1:4" ht="15.75" customHeight="1">
      <c r="A3" s="1"/>
      <c r="B3" s="1"/>
      <c r="C3" s="102" t="s">
        <v>218</v>
      </c>
      <c r="D3" s="1"/>
    </row>
    <row r="4" spans="1:4" ht="15.75">
      <c r="A4" s="1"/>
      <c r="B4" s="1"/>
      <c r="C4" s="102" t="s">
        <v>273</v>
      </c>
      <c r="D4" s="1"/>
    </row>
    <row r="5" spans="1:4" ht="15.75">
      <c r="A5" s="150"/>
      <c r="B5" s="151"/>
      <c r="C5" s="148" t="s">
        <v>88</v>
      </c>
      <c r="D5" s="149"/>
    </row>
    <row r="6" spans="1:4" ht="15.75">
      <c r="A6" s="4"/>
      <c r="B6" s="6"/>
      <c r="C6" s="103" t="s">
        <v>334</v>
      </c>
      <c r="D6" s="59"/>
    </row>
    <row r="7" spans="1:4" ht="15.75">
      <c r="A7" s="4"/>
      <c r="B7" s="6"/>
      <c r="C7" s="44"/>
      <c r="D7" s="51"/>
    </row>
    <row r="8" spans="1:4" ht="15.75">
      <c r="A8" s="4"/>
      <c r="B8" s="6"/>
      <c r="C8" s="7"/>
      <c r="D8" s="51"/>
    </row>
    <row r="9" spans="1:4" s="49" customFormat="1" ht="20.25">
      <c r="A9" s="131" t="s">
        <v>198</v>
      </c>
      <c r="B9" s="131"/>
      <c r="C9" s="131"/>
      <c r="D9" s="131"/>
    </row>
    <row r="10" spans="1:4" s="49" customFormat="1" ht="20.25">
      <c r="A10" s="131" t="s">
        <v>194</v>
      </c>
      <c r="B10" s="131"/>
      <c r="C10" s="131"/>
      <c r="D10" s="131"/>
    </row>
    <row r="11" spans="1:4" s="49" customFormat="1" ht="20.25">
      <c r="A11" s="131" t="s">
        <v>329</v>
      </c>
      <c r="B11" s="131"/>
      <c r="C11" s="131"/>
      <c r="D11" s="131"/>
    </row>
    <row r="12" spans="1:4" s="49" customFormat="1" ht="20.25">
      <c r="A12" s="131" t="s">
        <v>301</v>
      </c>
      <c r="B12" s="131"/>
      <c r="C12" s="131"/>
      <c r="D12" s="131"/>
    </row>
    <row r="13" spans="1:4" s="48" customFormat="1" ht="12.75">
      <c r="A13" s="146"/>
      <c r="B13" s="147"/>
      <c r="C13" s="147"/>
      <c r="D13" s="147"/>
    </row>
    <row r="14" spans="1:4" s="48" customFormat="1" ht="25.5">
      <c r="A14" s="9" t="s">
        <v>1</v>
      </c>
      <c r="B14" s="47" t="s">
        <v>2</v>
      </c>
      <c r="C14" s="8" t="s">
        <v>214</v>
      </c>
      <c r="D14" s="50" t="s">
        <v>300</v>
      </c>
    </row>
    <row r="15" spans="1:4" ht="15.75">
      <c r="A15" s="10" t="s">
        <v>7</v>
      </c>
      <c r="B15" s="13" t="s">
        <v>8</v>
      </c>
      <c r="C15" s="14" t="s">
        <v>10</v>
      </c>
      <c r="D15" s="120">
        <f>D16+D19+D43+D28+D46</f>
        <v>18200.499999999996</v>
      </c>
    </row>
    <row r="16" spans="1:4" ht="30">
      <c r="A16" s="16" t="s">
        <v>11</v>
      </c>
      <c r="B16" s="25" t="s">
        <v>46</v>
      </c>
      <c r="C16" s="19" t="s">
        <v>12</v>
      </c>
      <c r="D16" s="122">
        <f>Ведомственная!G17</f>
        <v>1380.2</v>
      </c>
    </row>
    <row r="17" spans="1:4" ht="15.75" hidden="1">
      <c r="A17" s="16" t="s">
        <v>13</v>
      </c>
      <c r="B17" s="18" t="s">
        <v>14</v>
      </c>
      <c r="C17" s="19" t="s">
        <v>12</v>
      </c>
      <c r="D17" s="122">
        <f>D18</f>
        <v>1380.2</v>
      </c>
    </row>
    <row r="18" spans="1:4" ht="62.25" customHeight="1" hidden="1">
      <c r="A18" s="16"/>
      <c r="B18" s="18" t="s">
        <v>115</v>
      </c>
      <c r="C18" s="19" t="s">
        <v>12</v>
      </c>
      <c r="D18" s="122">
        <f>Ведомственная!G19</f>
        <v>1380.2</v>
      </c>
    </row>
    <row r="19" spans="1:4" ht="45">
      <c r="A19" s="16" t="s">
        <v>15</v>
      </c>
      <c r="B19" s="25" t="s">
        <v>47</v>
      </c>
      <c r="C19" s="19" t="s">
        <v>16</v>
      </c>
      <c r="D19" s="122">
        <f>Ведомственная!G20</f>
        <v>5930.8</v>
      </c>
    </row>
    <row r="20" spans="1:4" ht="30" hidden="1">
      <c r="A20" s="16" t="s">
        <v>17</v>
      </c>
      <c r="B20" s="18" t="s">
        <v>18</v>
      </c>
      <c r="C20" s="19" t="s">
        <v>16</v>
      </c>
      <c r="D20" s="122">
        <f>D21+D23+D22</f>
        <v>5694.8</v>
      </c>
    </row>
    <row r="21" spans="1:4" ht="45" hidden="1">
      <c r="A21" s="16"/>
      <c r="B21" s="18" t="s">
        <v>115</v>
      </c>
      <c r="C21" s="19" t="s">
        <v>16</v>
      </c>
      <c r="D21" s="122">
        <f>Ведомственная!G22</f>
        <v>3463.8</v>
      </c>
    </row>
    <row r="22" spans="1:4" ht="15.75" hidden="1">
      <c r="A22" s="16"/>
      <c r="B22" s="35" t="s">
        <v>116</v>
      </c>
      <c r="C22" s="19" t="s">
        <v>16</v>
      </c>
      <c r="D22" s="122">
        <f>Ведомственная!G23</f>
        <v>2067</v>
      </c>
    </row>
    <row r="23" spans="1:4" ht="15.75" hidden="1">
      <c r="A23" s="16"/>
      <c r="B23" s="20" t="s">
        <v>120</v>
      </c>
      <c r="C23" s="19" t="s">
        <v>16</v>
      </c>
      <c r="D23" s="122">
        <f>Ведомственная!G24</f>
        <v>164</v>
      </c>
    </row>
    <row r="24" spans="1:4" ht="45" hidden="1">
      <c r="A24" s="24" t="s">
        <v>127</v>
      </c>
      <c r="B24" s="18" t="s">
        <v>86</v>
      </c>
      <c r="C24" s="19" t="s">
        <v>16</v>
      </c>
      <c r="D24" s="122">
        <f>D25</f>
        <v>140</v>
      </c>
    </row>
    <row r="25" spans="1:4" ht="45" hidden="1">
      <c r="A25" s="24"/>
      <c r="B25" s="18" t="s">
        <v>115</v>
      </c>
      <c r="C25" s="19" t="s">
        <v>16</v>
      </c>
      <c r="D25" s="122">
        <f>Ведомственная!G26</f>
        <v>140</v>
      </c>
    </row>
    <row r="26" spans="1:4" ht="45" hidden="1">
      <c r="A26" s="24"/>
      <c r="B26" s="22" t="s">
        <v>87</v>
      </c>
      <c r="C26" s="19" t="s">
        <v>16</v>
      </c>
      <c r="D26" s="122">
        <f>D27</f>
        <v>96</v>
      </c>
    </row>
    <row r="27" spans="1:4" ht="15.75" hidden="1">
      <c r="A27" s="24"/>
      <c r="B27" s="22" t="s">
        <v>120</v>
      </c>
      <c r="C27" s="19" t="s">
        <v>16</v>
      </c>
      <c r="D27" s="122">
        <f>Ведомственная!G28</f>
        <v>96</v>
      </c>
    </row>
    <row r="28" spans="1:4" ht="45">
      <c r="A28" s="16" t="s">
        <v>135</v>
      </c>
      <c r="B28" s="25" t="s">
        <v>48</v>
      </c>
      <c r="C28" s="19" t="s">
        <v>25</v>
      </c>
      <c r="D28" s="122">
        <f>'Разделы, подразделы, ЦС, группы'!F29</f>
        <v>10071.699999999999</v>
      </c>
    </row>
    <row r="29" spans="1:4" ht="30" hidden="1">
      <c r="A29" s="16" t="s">
        <v>136</v>
      </c>
      <c r="B29" s="18" t="s">
        <v>27</v>
      </c>
      <c r="C29" s="19" t="s">
        <v>25</v>
      </c>
      <c r="D29" s="122">
        <f>D30</f>
        <v>1380.2</v>
      </c>
    </row>
    <row r="30" spans="1:4" ht="45" hidden="1">
      <c r="A30" s="16"/>
      <c r="B30" s="18" t="s">
        <v>115</v>
      </c>
      <c r="C30" s="19" t="s">
        <v>25</v>
      </c>
      <c r="D30" s="122">
        <f>Ведомственная!G33</f>
        <v>1380.2</v>
      </c>
    </row>
    <row r="31" spans="1:4" ht="15.75" hidden="1">
      <c r="A31" s="16" t="s">
        <v>137</v>
      </c>
      <c r="B31" s="25" t="s">
        <v>29</v>
      </c>
      <c r="C31" s="19" t="s">
        <v>25</v>
      </c>
      <c r="D31" s="122" t="e">
        <f>D32+D33+D34</f>
        <v>#REF!</v>
      </c>
    </row>
    <row r="32" spans="1:4" ht="45" hidden="1">
      <c r="A32" s="16"/>
      <c r="B32" s="18" t="s">
        <v>115</v>
      </c>
      <c r="C32" s="19" t="s">
        <v>25</v>
      </c>
      <c r="D32" s="122">
        <f>Ведомственная!G35</f>
        <v>4923.2</v>
      </c>
    </row>
    <row r="33" spans="1:4" ht="30" hidden="1">
      <c r="A33" s="16"/>
      <c r="B33" s="32" t="s">
        <v>107</v>
      </c>
      <c r="C33" s="19" t="s">
        <v>25</v>
      </c>
      <c r="D33" s="122">
        <f>Ведомственная!G36</f>
        <v>845.7</v>
      </c>
    </row>
    <row r="34" spans="1:4" ht="15.75" hidden="1">
      <c r="A34" s="16"/>
      <c r="B34" s="20" t="s">
        <v>120</v>
      </c>
      <c r="C34" s="19" t="s">
        <v>25</v>
      </c>
      <c r="D34" s="122" t="e">
        <f>Ведомственная!#REF!</f>
        <v>#REF!</v>
      </c>
    </row>
    <row r="35" spans="1:4" ht="80.25" customHeight="1" hidden="1">
      <c r="A35" s="16" t="s">
        <v>182</v>
      </c>
      <c r="B35" s="22" t="s">
        <v>177</v>
      </c>
      <c r="C35" s="19" t="s">
        <v>25</v>
      </c>
      <c r="D35" s="122">
        <f>D36+D37</f>
        <v>2922.6</v>
      </c>
    </row>
    <row r="36" spans="1:4" ht="45" hidden="1">
      <c r="A36" s="16"/>
      <c r="B36" s="18" t="s">
        <v>115</v>
      </c>
      <c r="C36" s="19" t="s">
        <v>25</v>
      </c>
      <c r="D36" s="122">
        <f>Ведомственная!G38</f>
        <v>2710.5</v>
      </c>
    </row>
    <row r="37" spans="1:4" ht="30" hidden="1">
      <c r="A37" s="16"/>
      <c r="B37" s="21" t="s">
        <v>169</v>
      </c>
      <c r="C37" s="19" t="s">
        <v>25</v>
      </c>
      <c r="D37" s="122">
        <f>Ведомственная!G39</f>
        <v>212.1</v>
      </c>
    </row>
    <row r="38" spans="1:4" ht="60.75" customHeight="1" hidden="1">
      <c r="A38" s="16" t="s">
        <v>183</v>
      </c>
      <c r="B38" s="20" t="s">
        <v>176</v>
      </c>
      <c r="C38" s="19" t="s">
        <v>25</v>
      </c>
      <c r="D38" s="122">
        <f>D39</f>
        <v>7.8</v>
      </c>
    </row>
    <row r="39" spans="1:4" ht="15.75" hidden="1">
      <c r="A39" s="16"/>
      <c r="B39" s="35" t="s">
        <v>116</v>
      </c>
      <c r="C39" s="19" t="s">
        <v>25</v>
      </c>
      <c r="D39" s="122">
        <f>Ведомственная!G45</f>
        <v>7.8</v>
      </c>
    </row>
    <row r="40" spans="1:4" ht="15.75" hidden="1">
      <c r="A40" s="24"/>
      <c r="B40" s="20" t="s">
        <v>123</v>
      </c>
      <c r="C40" s="28" t="s">
        <v>106</v>
      </c>
      <c r="D40" s="124" t="e">
        <f>D41+D42</f>
        <v>#REF!</v>
      </c>
    </row>
    <row r="41" spans="1:4" ht="45" hidden="1">
      <c r="A41" s="24"/>
      <c r="B41" s="18" t="s">
        <v>115</v>
      </c>
      <c r="C41" s="28" t="s">
        <v>106</v>
      </c>
      <c r="D41" s="124" t="e">
        <f>Ведомственная!#REF!</f>
        <v>#REF!</v>
      </c>
    </row>
    <row r="42" spans="1:4" ht="15.75" hidden="1">
      <c r="A42" s="24"/>
      <c r="B42" s="20" t="s">
        <v>120</v>
      </c>
      <c r="C42" s="28" t="s">
        <v>106</v>
      </c>
      <c r="D42" s="124" t="e">
        <f>Ведомственная!#REF!</f>
        <v>#REF!</v>
      </c>
    </row>
    <row r="43" spans="1:4" ht="15.75">
      <c r="A43" s="16" t="s">
        <v>182</v>
      </c>
      <c r="B43" s="18" t="s">
        <v>96</v>
      </c>
      <c r="C43" s="19" t="s">
        <v>100</v>
      </c>
      <c r="D43" s="122">
        <f>'Разделы, подразделы, ЦС, группы'!F38</f>
        <v>20</v>
      </c>
    </row>
    <row r="44" spans="1:4" ht="21" customHeight="1" hidden="1">
      <c r="A44" s="16"/>
      <c r="B44" s="18" t="s">
        <v>97</v>
      </c>
      <c r="C44" s="19" t="s">
        <v>100</v>
      </c>
      <c r="D44" s="122">
        <f>D45</f>
        <v>20</v>
      </c>
    </row>
    <row r="45" spans="1:4" ht="15.75" customHeight="1" hidden="1">
      <c r="A45" s="16"/>
      <c r="B45" s="20" t="s">
        <v>120</v>
      </c>
      <c r="C45" s="19" t="s">
        <v>100</v>
      </c>
      <c r="D45" s="122">
        <f>Ведомственная!G42</f>
        <v>20</v>
      </c>
    </row>
    <row r="46" spans="1:4" ht="15.75">
      <c r="A46" s="16" t="s">
        <v>183</v>
      </c>
      <c r="B46" s="25" t="s">
        <v>19</v>
      </c>
      <c r="C46" s="19" t="s">
        <v>80</v>
      </c>
      <c r="D46" s="122">
        <f>'Разделы, подразделы, ЦС, группы'!F41</f>
        <v>797.8</v>
      </c>
    </row>
    <row r="47" spans="1:4" ht="45" hidden="1">
      <c r="A47" s="16" t="s">
        <v>191</v>
      </c>
      <c r="B47" s="32" t="s">
        <v>111</v>
      </c>
      <c r="C47" s="14" t="s">
        <v>80</v>
      </c>
      <c r="D47" s="121" t="e">
        <f>D48+D49+D50</f>
        <v>#REF!</v>
      </c>
    </row>
    <row r="48" spans="1:4" ht="45" hidden="1">
      <c r="A48" s="12"/>
      <c r="B48" s="18" t="s">
        <v>115</v>
      </c>
      <c r="C48" s="19" t="s">
        <v>80</v>
      </c>
      <c r="D48" s="122">
        <f>Ведомственная!G95</f>
        <v>6387.1</v>
      </c>
    </row>
    <row r="49" spans="1:4" ht="15.75" hidden="1">
      <c r="A49" s="12"/>
      <c r="B49" s="35" t="s">
        <v>116</v>
      </c>
      <c r="C49" s="19" t="s">
        <v>80</v>
      </c>
      <c r="D49" s="122">
        <f>Ведомственная!G96</f>
        <v>435</v>
      </c>
    </row>
    <row r="50" spans="1:4" ht="15.75" hidden="1">
      <c r="A50" s="12"/>
      <c r="B50" s="20" t="s">
        <v>120</v>
      </c>
      <c r="C50" s="19" t="s">
        <v>80</v>
      </c>
      <c r="D50" s="122" t="e">
        <f>Ведомственная!#REF!</f>
        <v>#REF!</v>
      </c>
    </row>
    <row r="51" spans="1:4" ht="15.75" hidden="1">
      <c r="A51" s="24" t="s">
        <v>185</v>
      </c>
      <c r="B51" s="18" t="s">
        <v>90</v>
      </c>
      <c r="C51" s="19" t="s">
        <v>80</v>
      </c>
      <c r="D51" s="121">
        <f>D52</f>
        <v>310</v>
      </c>
    </row>
    <row r="52" spans="1:4" ht="15.75" hidden="1">
      <c r="A52" s="24"/>
      <c r="B52" s="35" t="s">
        <v>116</v>
      </c>
      <c r="C52" s="19" t="s">
        <v>80</v>
      </c>
      <c r="D52" s="122">
        <f>Ведомственная!G47</f>
        <v>310</v>
      </c>
    </row>
    <row r="53" spans="1:4" ht="30" hidden="1">
      <c r="A53" s="24" t="s">
        <v>186</v>
      </c>
      <c r="B53" s="31" t="s">
        <v>112</v>
      </c>
      <c r="C53" s="28" t="s">
        <v>80</v>
      </c>
      <c r="D53" s="121" t="e">
        <f>D54+D55+D56</f>
        <v>#REF!</v>
      </c>
    </row>
    <row r="54" spans="1:4" ht="45" hidden="1">
      <c r="A54" s="27"/>
      <c r="B54" s="18" t="s">
        <v>115</v>
      </c>
      <c r="C54" s="28" t="s">
        <v>80</v>
      </c>
      <c r="D54" s="122">
        <f>Ведомственная!G107</f>
        <v>7487</v>
      </c>
    </row>
    <row r="55" spans="1:4" ht="15.75" hidden="1">
      <c r="A55" s="27"/>
      <c r="B55" s="35" t="s">
        <v>116</v>
      </c>
      <c r="C55" s="28" t="s">
        <v>80</v>
      </c>
      <c r="D55" s="122">
        <f>Ведомственная!G108</f>
        <v>2309</v>
      </c>
    </row>
    <row r="56" spans="1:4" ht="15.75" hidden="1">
      <c r="A56" s="27"/>
      <c r="B56" s="20" t="s">
        <v>120</v>
      </c>
      <c r="C56" s="28" t="s">
        <v>80</v>
      </c>
      <c r="D56" s="122" t="e">
        <f>Ведомственная!#REF!</f>
        <v>#REF!</v>
      </c>
    </row>
    <row r="57" spans="1:4" ht="30" hidden="1">
      <c r="A57" s="24" t="s">
        <v>187</v>
      </c>
      <c r="B57" s="32" t="s">
        <v>208</v>
      </c>
      <c r="C57" s="28" t="s">
        <v>80</v>
      </c>
      <c r="D57" s="121">
        <f>D58</f>
        <v>480</v>
      </c>
    </row>
    <row r="58" spans="1:4" ht="15.75" hidden="1">
      <c r="A58" s="27"/>
      <c r="B58" s="35" t="s">
        <v>116</v>
      </c>
      <c r="C58" s="28" t="s">
        <v>80</v>
      </c>
      <c r="D58" s="122">
        <f>Ведомственная!G49</f>
        <v>480</v>
      </c>
    </row>
    <row r="59" spans="1:4" ht="15.75">
      <c r="A59" s="12" t="s">
        <v>22</v>
      </c>
      <c r="B59" s="13" t="s">
        <v>31</v>
      </c>
      <c r="C59" s="14" t="s">
        <v>32</v>
      </c>
      <c r="D59" s="121">
        <f>D60+D63</f>
        <v>700</v>
      </c>
    </row>
    <row r="60" spans="1:4" ht="30">
      <c r="A60" s="16" t="s">
        <v>24</v>
      </c>
      <c r="B60" s="25" t="s">
        <v>318</v>
      </c>
      <c r="C60" s="19" t="s">
        <v>319</v>
      </c>
      <c r="D60" s="122">
        <f>'Разделы, подразделы, ЦС, группы'!F49</f>
        <v>250</v>
      </c>
    </row>
    <row r="61" spans="1:4" ht="60" hidden="1">
      <c r="A61" s="16" t="s">
        <v>26</v>
      </c>
      <c r="B61" s="18" t="s">
        <v>207</v>
      </c>
      <c r="C61" s="19" t="s">
        <v>34</v>
      </c>
      <c r="D61" s="122">
        <f>D62</f>
        <v>250</v>
      </c>
    </row>
    <row r="62" spans="1:4" ht="15.75" hidden="1">
      <c r="A62" s="16"/>
      <c r="B62" s="35" t="s">
        <v>116</v>
      </c>
      <c r="C62" s="19" t="s">
        <v>34</v>
      </c>
      <c r="D62" s="122">
        <f>Ведомственная!G53</f>
        <v>250</v>
      </c>
    </row>
    <row r="63" spans="1:4" ht="28.5" customHeight="1">
      <c r="A63" s="16" t="s">
        <v>128</v>
      </c>
      <c r="B63" s="18" t="s">
        <v>50</v>
      </c>
      <c r="C63" s="19" t="s">
        <v>49</v>
      </c>
      <c r="D63" s="122">
        <f>'Разделы, подразделы, ЦС, группы'!F52</f>
        <v>450</v>
      </c>
    </row>
    <row r="64" spans="1:4" ht="45" hidden="1">
      <c r="A64" s="16" t="s">
        <v>129</v>
      </c>
      <c r="B64" s="55" t="s">
        <v>203</v>
      </c>
      <c r="C64" s="19" t="s">
        <v>49</v>
      </c>
      <c r="D64" s="121">
        <f>D65</f>
        <v>100</v>
      </c>
    </row>
    <row r="65" spans="1:4" ht="15.75" hidden="1">
      <c r="A65" s="16"/>
      <c r="B65" s="35" t="s">
        <v>116</v>
      </c>
      <c r="C65" s="19" t="s">
        <v>49</v>
      </c>
      <c r="D65" s="122">
        <f>Ведомственная!G56</f>
        <v>100</v>
      </c>
    </row>
    <row r="66" spans="1:4" ht="30" customHeight="1" hidden="1">
      <c r="A66" s="16" t="s">
        <v>138</v>
      </c>
      <c r="B66" s="55" t="s">
        <v>206</v>
      </c>
      <c r="C66" s="19" t="s">
        <v>49</v>
      </c>
      <c r="D66" s="121">
        <f>D67</f>
        <v>100</v>
      </c>
    </row>
    <row r="67" spans="1:4" ht="15.75" hidden="1">
      <c r="A67" s="16"/>
      <c r="B67" s="35" t="s">
        <v>116</v>
      </c>
      <c r="C67" s="19" t="s">
        <v>49</v>
      </c>
      <c r="D67" s="122">
        <f>Ведомственная!G58</f>
        <v>100</v>
      </c>
    </row>
    <row r="68" spans="1:4" ht="60" hidden="1">
      <c r="A68" s="16" t="s">
        <v>139</v>
      </c>
      <c r="B68" s="18" t="s">
        <v>212</v>
      </c>
      <c r="C68" s="19" t="s">
        <v>49</v>
      </c>
      <c r="D68" s="121">
        <f>D69</f>
        <v>100</v>
      </c>
    </row>
    <row r="69" spans="1:4" ht="15.75" hidden="1">
      <c r="A69" s="16"/>
      <c r="B69" s="35" t="s">
        <v>116</v>
      </c>
      <c r="C69" s="19" t="s">
        <v>49</v>
      </c>
      <c r="D69" s="122">
        <f>Ведомственная!G60</f>
        <v>100</v>
      </c>
    </row>
    <row r="70" spans="1:4" ht="47.25" customHeight="1" hidden="1">
      <c r="A70" s="16" t="s">
        <v>140</v>
      </c>
      <c r="B70" s="25" t="s">
        <v>211</v>
      </c>
      <c r="C70" s="19" t="s">
        <v>49</v>
      </c>
      <c r="D70" s="121">
        <f>D71</f>
        <v>150</v>
      </c>
    </row>
    <row r="71" spans="1:4" ht="15.75" hidden="1">
      <c r="A71" s="16"/>
      <c r="B71" s="35" t="s">
        <v>116</v>
      </c>
      <c r="C71" s="19" t="s">
        <v>49</v>
      </c>
      <c r="D71" s="122">
        <f>Ведомственная!G62</f>
        <v>150</v>
      </c>
    </row>
    <row r="72" spans="1:4" ht="15.75">
      <c r="A72" s="12" t="s">
        <v>30</v>
      </c>
      <c r="B72" s="82" t="s">
        <v>222</v>
      </c>
      <c r="C72" s="14" t="s">
        <v>221</v>
      </c>
      <c r="D72" s="121">
        <f>D73+D76</f>
        <v>250</v>
      </c>
    </row>
    <row r="73" spans="1:4" ht="15.75">
      <c r="A73" s="16" t="s">
        <v>33</v>
      </c>
      <c r="B73" s="21" t="s">
        <v>223</v>
      </c>
      <c r="C73" s="19" t="s">
        <v>219</v>
      </c>
      <c r="D73" s="122">
        <f>D74</f>
        <v>200</v>
      </c>
    </row>
    <row r="74" spans="1:4" ht="30" hidden="1">
      <c r="A74" s="16" t="s">
        <v>188</v>
      </c>
      <c r="B74" s="21" t="s">
        <v>233</v>
      </c>
      <c r="C74" s="19" t="s">
        <v>219</v>
      </c>
      <c r="D74" s="122">
        <f>D75</f>
        <v>200</v>
      </c>
    </row>
    <row r="75" spans="1:4" ht="30" hidden="1">
      <c r="A75" s="16"/>
      <c r="B75" s="21" t="s">
        <v>169</v>
      </c>
      <c r="C75" s="19" t="s">
        <v>219</v>
      </c>
      <c r="D75" s="122">
        <f>Ведомственная!G65</f>
        <v>200</v>
      </c>
    </row>
    <row r="76" spans="1:4" ht="15.75">
      <c r="A76" s="16" t="s">
        <v>51</v>
      </c>
      <c r="B76" s="86" t="s">
        <v>225</v>
      </c>
      <c r="C76" s="19" t="s">
        <v>220</v>
      </c>
      <c r="D76" s="122">
        <f>D77</f>
        <v>50</v>
      </c>
    </row>
    <row r="77" spans="1:4" ht="30" hidden="1">
      <c r="A77" s="16" t="s">
        <v>52</v>
      </c>
      <c r="B77" s="84" t="s">
        <v>224</v>
      </c>
      <c r="C77" s="19" t="s">
        <v>220</v>
      </c>
      <c r="D77" s="121">
        <f>D78</f>
        <v>50</v>
      </c>
    </row>
    <row r="78" spans="1:4" ht="30" hidden="1">
      <c r="A78" s="16"/>
      <c r="B78" s="21" t="s">
        <v>169</v>
      </c>
      <c r="C78" s="19" t="s">
        <v>220</v>
      </c>
      <c r="D78" s="122">
        <f>Ведомственная!G68</f>
        <v>50</v>
      </c>
    </row>
    <row r="79" spans="1:4" ht="15.75">
      <c r="A79" s="12" t="s">
        <v>36</v>
      </c>
      <c r="B79" s="13" t="s">
        <v>56</v>
      </c>
      <c r="C79" s="14" t="s">
        <v>55</v>
      </c>
      <c r="D79" s="121">
        <f>D80</f>
        <v>38714.2</v>
      </c>
    </row>
    <row r="80" spans="1:4" ht="15.75">
      <c r="A80" s="16" t="s">
        <v>37</v>
      </c>
      <c r="B80" s="18" t="s">
        <v>65</v>
      </c>
      <c r="C80" s="19" t="s">
        <v>66</v>
      </c>
      <c r="D80" s="122">
        <f>'Разделы, подразделы, ЦС, группы'!F69</f>
        <v>38714.2</v>
      </c>
    </row>
    <row r="81" spans="1:4" ht="15.75" hidden="1">
      <c r="A81" s="16"/>
      <c r="B81" s="29" t="s">
        <v>93</v>
      </c>
      <c r="C81" s="19" t="s">
        <v>66</v>
      </c>
      <c r="D81" s="121" t="e">
        <f>D82+D84</f>
        <v>#REF!</v>
      </c>
    </row>
    <row r="82" spans="1:4" ht="30" hidden="1">
      <c r="A82" s="16" t="s">
        <v>35</v>
      </c>
      <c r="B82" s="18" t="s">
        <v>130</v>
      </c>
      <c r="C82" s="19" t="s">
        <v>66</v>
      </c>
      <c r="D82" s="121">
        <f>D83</f>
        <v>5996.5</v>
      </c>
    </row>
    <row r="83" spans="1:4" ht="15.75" hidden="1">
      <c r="A83" s="16"/>
      <c r="B83" s="35" t="s">
        <v>116</v>
      </c>
      <c r="C83" s="19" t="s">
        <v>66</v>
      </c>
      <c r="D83" s="122">
        <f>Ведомственная!G74</f>
        <v>5996.5</v>
      </c>
    </row>
    <row r="84" spans="1:4" ht="30" hidden="1">
      <c r="A84" s="24" t="s">
        <v>188</v>
      </c>
      <c r="B84" s="18" t="s">
        <v>141</v>
      </c>
      <c r="C84" s="28" t="s">
        <v>66</v>
      </c>
      <c r="D84" s="121" t="e">
        <f>D85+D87</f>
        <v>#REF!</v>
      </c>
    </row>
    <row r="85" spans="1:4" ht="30" hidden="1">
      <c r="A85" s="33" t="s">
        <v>189</v>
      </c>
      <c r="B85" s="45" t="s">
        <v>142</v>
      </c>
      <c r="C85" s="28" t="s">
        <v>66</v>
      </c>
      <c r="D85" s="122">
        <f>D86</f>
        <v>26573.7</v>
      </c>
    </row>
    <row r="86" spans="1:4" ht="15.75" hidden="1">
      <c r="A86" s="33"/>
      <c r="B86" s="35" t="s">
        <v>116</v>
      </c>
      <c r="C86" s="28" t="s">
        <v>66</v>
      </c>
      <c r="D86" s="124">
        <f>Ведомственная!G78</f>
        <v>26573.7</v>
      </c>
    </row>
    <row r="87" spans="1:4" ht="46.5" customHeight="1" hidden="1">
      <c r="A87" s="33" t="s">
        <v>190</v>
      </c>
      <c r="B87" s="32" t="s">
        <v>172</v>
      </c>
      <c r="C87" s="28" t="s">
        <v>66</v>
      </c>
      <c r="D87" s="122" t="e">
        <f>D88</f>
        <v>#REF!</v>
      </c>
    </row>
    <row r="88" spans="1:4" ht="15.75" hidden="1">
      <c r="A88" s="33"/>
      <c r="B88" s="34" t="s">
        <v>116</v>
      </c>
      <c r="C88" s="28" t="s">
        <v>66</v>
      </c>
      <c r="D88" s="122" t="e">
        <f>Ведомственная!#REF!</f>
        <v>#REF!</v>
      </c>
    </row>
    <row r="89" spans="1:4" ht="15.75">
      <c r="A89" s="12" t="s">
        <v>38</v>
      </c>
      <c r="B89" s="29" t="s">
        <v>79</v>
      </c>
      <c r="C89" s="14" t="s">
        <v>75</v>
      </c>
      <c r="D89" s="121">
        <f>D90</f>
        <v>200</v>
      </c>
    </row>
    <row r="90" spans="1:4" ht="15.75">
      <c r="A90" s="16" t="s">
        <v>39</v>
      </c>
      <c r="B90" s="18" t="s">
        <v>78</v>
      </c>
      <c r="C90" s="19" t="s">
        <v>76</v>
      </c>
      <c r="D90" s="122">
        <f>D91</f>
        <v>200</v>
      </c>
    </row>
    <row r="91" spans="1:4" ht="30" hidden="1">
      <c r="A91" s="16" t="s">
        <v>81</v>
      </c>
      <c r="B91" s="18" t="s">
        <v>92</v>
      </c>
      <c r="C91" s="19" t="s">
        <v>76</v>
      </c>
      <c r="D91" s="122">
        <f>D92</f>
        <v>200</v>
      </c>
    </row>
    <row r="92" spans="1:4" ht="15.75" hidden="1">
      <c r="A92" s="12"/>
      <c r="B92" s="35" t="s">
        <v>116</v>
      </c>
      <c r="C92" s="19" t="s">
        <v>76</v>
      </c>
      <c r="D92" s="122">
        <f>Ведомственная!G88</f>
        <v>200</v>
      </c>
    </row>
    <row r="93" spans="1:4" ht="15.75">
      <c r="A93" s="12" t="s">
        <v>58</v>
      </c>
      <c r="B93" s="13" t="s">
        <v>63</v>
      </c>
      <c r="C93" s="14" t="s">
        <v>64</v>
      </c>
      <c r="D93" s="121">
        <f>D97+D94</f>
        <v>7622.1</v>
      </c>
    </row>
    <row r="94" spans="1:4" ht="15.75">
      <c r="A94" s="16" t="s">
        <v>59</v>
      </c>
      <c r="B94" s="32" t="s">
        <v>103</v>
      </c>
      <c r="C94" s="19" t="s">
        <v>101</v>
      </c>
      <c r="D94" s="122">
        <f>D95</f>
        <v>50</v>
      </c>
    </row>
    <row r="95" spans="1:4" ht="60" hidden="1">
      <c r="A95" s="16" t="s">
        <v>91</v>
      </c>
      <c r="B95" s="32" t="s">
        <v>102</v>
      </c>
      <c r="C95" s="19" t="s">
        <v>101</v>
      </c>
      <c r="D95" s="122">
        <f>D96</f>
        <v>50</v>
      </c>
    </row>
    <row r="96" spans="1:4" ht="15.75" hidden="1">
      <c r="A96" s="12"/>
      <c r="B96" s="35" t="s">
        <v>116</v>
      </c>
      <c r="C96" s="19" t="s">
        <v>101</v>
      </c>
      <c r="D96" s="122">
        <f>Ведомственная!G92</f>
        <v>50</v>
      </c>
    </row>
    <row r="97" spans="1:4" ht="15.75">
      <c r="A97" s="16" t="s">
        <v>234</v>
      </c>
      <c r="B97" s="25" t="s">
        <v>105</v>
      </c>
      <c r="C97" s="19" t="s">
        <v>104</v>
      </c>
      <c r="D97" s="122">
        <f>'Разделы, подразделы, ЦС, группы'!F91</f>
        <v>7572.1</v>
      </c>
    </row>
    <row r="98" spans="1:4" ht="45" hidden="1">
      <c r="A98" s="16" t="s">
        <v>192</v>
      </c>
      <c r="B98" s="56" t="s">
        <v>202</v>
      </c>
      <c r="C98" s="14" t="s">
        <v>104</v>
      </c>
      <c r="D98" s="121">
        <f>D99</f>
        <v>150</v>
      </c>
    </row>
    <row r="99" spans="1:4" ht="15.75" hidden="1">
      <c r="A99" s="12"/>
      <c r="B99" s="35" t="s">
        <v>116</v>
      </c>
      <c r="C99" s="14" t="s">
        <v>104</v>
      </c>
      <c r="D99" s="122">
        <f>Ведомственная!G98</f>
        <v>150</v>
      </c>
    </row>
    <row r="100" spans="1:4" ht="30" hidden="1">
      <c r="A100" s="16" t="s">
        <v>200</v>
      </c>
      <c r="B100" s="25" t="s">
        <v>210</v>
      </c>
      <c r="C100" s="19" t="s">
        <v>104</v>
      </c>
      <c r="D100" s="121">
        <f>D101</f>
        <v>600</v>
      </c>
    </row>
    <row r="101" spans="1:4" ht="15.75" hidden="1">
      <c r="A101" s="16"/>
      <c r="B101" s="35" t="s">
        <v>116</v>
      </c>
      <c r="C101" s="19" t="s">
        <v>104</v>
      </c>
      <c r="D101" s="122">
        <f>Ведомственная!G100</f>
        <v>600</v>
      </c>
    </row>
    <row r="102" spans="1:4" ht="15.75">
      <c r="A102" s="12" t="s">
        <v>69</v>
      </c>
      <c r="B102" s="13" t="s">
        <v>85</v>
      </c>
      <c r="C102" s="14" t="s">
        <v>40</v>
      </c>
      <c r="D102" s="121">
        <f>D103+D106</f>
        <v>19674.699999999997</v>
      </c>
    </row>
    <row r="103" spans="1:4" ht="15.75">
      <c r="A103" s="24" t="s">
        <v>70</v>
      </c>
      <c r="B103" s="25" t="s">
        <v>60</v>
      </c>
      <c r="C103" s="19" t="s">
        <v>57</v>
      </c>
      <c r="D103" s="122">
        <f>D104</f>
        <v>9878.699999999999</v>
      </c>
    </row>
    <row r="104" spans="1:4" ht="45" hidden="1">
      <c r="A104" s="24" t="s">
        <v>131</v>
      </c>
      <c r="B104" s="18" t="s">
        <v>209</v>
      </c>
      <c r="C104" s="14" t="s">
        <v>57</v>
      </c>
      <c r="D104" s="121">
        <f>D105</f>
        <v>9878.699999999999</v>
      </c>
    </row>
    <row r="105" spans="1:4" ht="15.75" hidden="1">
      <c r="A105" s="24"/>
      <c r="B105" s="35" t="s">
        <v>116</v>
      </c>
      <c r="C105" s="19" t="s">
        <v>57</v>
      </c>
      <c r="D105" s="122">
        <f>Ведомственная!G104</f>
        <v>9878.699999999999</v>
      </c>
    </row>
    <row r="106" spans="1:4" ht="15.75">
      <c r="A106" s="24" t="s">
        <v>217</v>
      </c>
      <c r="B106" s="35" t="s">
        <v>265</v>
      </c>
      <c r="C106" s="19" t="s">
        <v>267</v>
      </c>
      <c r="D106" s="122">
        <f>'Разделы, подразделы, ЦС, группы'!F103</f>
        <v>9796</v>
      </c>
    </row>
    <row r="107" spans="1:4" s="57" customFormat="1" ht="15.75">
      <c r="A107" s="12" t="s">
        <v>67</v>
      </c>
      <c r="B107" s="13" t="s">
        <v>42</v>
      </c>
      <c r="C107" s="14" t="s">
        <v>43</v>
      </c>
      <c r="D107" s="121">
        <f>D111+D108+D112</f>
        <v>15156.3</v>
      </c>
    </row>
    <row r="108" spans="1:4" s="57" customFormat="1" ht="15.75">
      <c r="A108" s="16" t="s">
        <v>61</v>
      </c>
      <c r="B108" s="25" t="s">
        <v>205</v>
      </c>
      <c r="C108" s="19" t="s">
        <v>204</v>
      </c>
      <c r="D108" s="122">
        <f>'Разделы, подразделы, ЦС, группы'!F108</f>
        <v>369</v>
      </c>
    </row>
    <row r="109" spans="1:4" s="57" customFormat="1" ht="30" hidden="1">
      <c r="A109" s="16" t="s">
        <v>71</v>
      </c>
      <c r="B109" s="18" t="s">
        <v>113</v>
      </c>
      <c r="C109" s="19" t="s">
        <v>204</v>
      </c>
      <c r="D109" s="122">
        <f>Ведомственная!G112</f>
        <v>369</v>
      </c>
    </row>
    <row r="110" spans="1:4" s="57" customFormat="1" ht="15.75" hidden="1">
      <c r="A110" s="16"/>
      <c r="B110" s="18" t="s">
        <v>118</v>
      </c>
      <c r="C110" s="19" t="s">
        <v>204</v>
      </c>
      <c r="D110" s="122">
        <f>Ведомственная!G112</f>
        <v>369</v>
      </c>
    </row>
    <row r="111" spans="1:4" s="57" customFormat="1" ht="15.75" hidden="1">
      <c r="A111" s="12" t="s">
        <v>67</v>
      </c>
      <c r="B111" s="29" t="s">
        <v>44</v>
      </c>
      <c r="C111" s="14" t="s">
        <v>45</v>
      </c>
      <c r="D111" s="121">
        <f>D113</f>
        <v>14143.4</v>
      </c>
    </row>
    <row r="112" spans="1:4" s="57" customFormat="1" ht="15.75">
      <c r="A112" s="16" t="s">
        <v>235</v>
      </c>
      <c r="B112" s="18" t="s">
        <v>259</v>
      </c>
      <c r="C112" s="19" t="s">
        <v>258</v>
      </c>
      <c r="D112" s="122">
        <f>'Разделы, подразделы, ЦС, группы'!F111</f>
        <v>643.9</v>
      </c>
    </row>
    <row r="113" spans="1:4" s="57" customFormat="1" ht="15.75">
      <c r="A113" s="16" t="s">
        <v>251</v>
      </c>
      <c r="B113" s="18" t="s">
        <v>44</v>
      </c>
      <c r="C113" s="19" t="s">
        <v>45</v>
      </c>
      <c r="D113" s="122">
        <f>'Разделы, подразделы, ЦС, группы'!F114</f>
        <v>14143.4</v>
      </c>
    </row>
    <row r="114" spans="1:4" ht="45" hidden="1">
      <c r="A114" s="16" t="s">
        <v>62</v>
      </c>
      <c r="B114" s="31" t="s">
        <v>197</v>
      </c>
      <c r="C114" s="14" t="s">
        <v>45</v>
      </c>
      <c r="D114" s="121">
        <f>D115</f>
        <v>8146.9</v>
      </c>
    </row>
    <row r="115" spans="1:4" ht="15.75" hidden="1">
      <c r="A115" s="16"/>
      <c r="B115" s="20" t="s">
        <v>118</v>
      </c>
      <c r="C115" s="19" t="s">
        <v>45</v>
      </c>
      <c r="D115" s="122">
        <f>Ведомственная!G118</f>
        <v>8146.9</v>
      </c>
    </row>
    <row r="116" spans="1:4" ht="45" hidden="1">
      <c r="A116" s="16" t="s">
        <v>193</v>
      </c>
      <c r="B116" s="20" t="s">
        <v>170</v>
      </c>
      <c r="C116" s="14" t="s">
        <v>45</v>
      </c>
      <c r="D116" s="121">
        <f>D117</f>
        <v>5996.5</v>
      </c>
    </row>
    <row r="117" spans="1:4" ht="15.75" hidden="1">
      <c r="A117" s="16"/>
      <c r="B117" s="20" t="s">
        <v>118</v>
      </c>
      <c r="C117" s="19" t="s">
        <v>45</v>
      </c>
      <c r="D117" s="122">
        <f>Ведомственная!G120</f>
        <v>5996.5</v>
      </c>
    </row>
    <row r="118" spans="1:4" ht="15.75">
      <c r="A118" s="10" t="s">
        <v>72</v>
      </c>
      <c r="B118" s="29" t="s">
        <v>124</v>
      </c>
      <c r="C118" s="14" t="s">
        <v>126</v>
      </c>
      <c r="D118" s="125">
        <f>D120</f>
        <v>250</v>
      </c>
    </row>
    <row r="119" spans="1:4" ht="15.75">
      <c r="A119" s="24" t="s">
        <v>68</v>
      </c>
      <c r="B119" s="18" t="s">
        <v>173</v>
      </c>
      <c r="C119" s="19" t="s">
        <v>125</v>
      </c>
      <c r="D119" s="124">
        <f>D120</f>
        <v>250</v>
      </c>
    </row>
    <row r="120" spans="1:4" ht="75" customHeight="1" hidden="1">
      <c r="A120" s="16" t="s">
        <v>132</v>
      </c>
      <c r="B120" s="55" t="s">
        <v>201</v>
      </c>
      <c r="C120" s="19" t="s">
        <v>125</v>
      </c>
      <c r="D120" s="124">
        <f>D121</f>
        <v>250</v>
      </c>
    </row>
    <row r="121" spans="1:4" ht="15.75" hidden="1">
      <c r="A121" s="16"/>
      <c r="B121" s="35" t="s">
        <v>116</v>
      </c>
      <c r="C121" s="19" t="s">
        <v>125</v>
      </c>
      <c r="D121" s="124">
        <f>Ведомственная!G126</f>
        <v>250</v>
      </c>
    </row>
    <row r="122" spans="1:4" ht="15.75">
      <c r="A122" s="10" t="s">
        <v>77</v>
      </c>
      <c r="B122" s="29" t="s">
        <v>83</v>
      </c>
      <c r="C122" s="14" t="s">
        <v>84</v>
      </c>
      <c r="D122" s="121">
        <f>D123</f>
        <v>2350</v>
      </c>
    </row>
    <row r="123" spans="1:4" ht="15.75">
      <c r="A123" s="16" t="s">
        <v>73</v>
      </c>
      <c r="B123" s="25" t="s">
        <v>41</v>
      </c>
      <c r="C123" s="19" t="s">
        <v>82</v>
      </c>
      <c r="D123" s="122">
        <f>D124</f>
        <v>2350</v>
      </c>
    </row>
    <row r="124" spans="1:4" ht="30" hidden="1">
      <c r="A124" s="16" t="s">
        <v>74</v>
      </c>
      <c r="B124" s="18" t="s">
        <v>213</v>
      </c>
      <c r="C124" s="19" t="s">
        <v>82</v>
      </c>
      <c r="D124" s="121">
        <f>D125</f>
        <v>2350</v>
      </c>
    </row>
    <row r="125" spans="1:4" ht="15.75" hidden="1">
      <c r="A125" s="12"/>
      <c r="B125" s="35" t="s">
        <v>116</v>
      </c>
      <c r="C125" s="19" t="s">
        <v>82</v>
      </c>
      <c r="D125" s="122">
        <f>Ведомственная!G130</f>
        <v>2350</v>
      </c>
    </row>
    <row r="126" spans="1:4" s="97" customFormat="1" ht="16.5">
      <c r="A126" s="99"/>
      <c r="B126" s="93" t="s">
        <v>0</v>
      </c>
      <c r="C126" s="95"/>
      <c r="D126" s="123">
        <f>D15+D59+D79+D89+D93+D102+D107+D118+D122+D72</f>
        <v>103117.8</v>
      </c>
    </row>
    <row r="127" spans="1:4" ht="15.75">
      <c r="A127" s="38"/>
      <c r="B127" s="39"/>
      <c r="C127" s="40"/>
      <c r="D127" s="52"/>
    </row>
  </sheetData>
  <sheetProtection/>
  <mergeCells count="7">
    <mergeCell ref="A13:D13"/>
    <mergeCell ref="A11:D11"/>
    <mergeCell ref="A9:D9"/>
    <mergeCell ref="C5:D5"/>
    <mergeCell ref="A5:B5"/>
    <mergeCell ref="A10:D10"/>
    <mergeCell ref="A12:D12"/>
  </mergeCells>
  <printOptions/>
  <pageMargins left="0.7874015748031497" right="0.3937007874015748" top="0.5905511811023623" bottom="0.5905511811023623" header="0.31496062992125984" footer="0.15748031496062992"/>
  <pageSetup fitToHeight="1" fitToWidth="1" horizontalDpi="600" verticalDpi="600" orientation="portrait" paperSize="9" scale="83" r:id="rId1"/>
  <rowBreaks count="3" manualBreakCount="3">
    <brk id="33" max="255" man="1"/>
    <brk id="48" max="255" man="1"/>
    <brk id="6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tabSelected="1" workbookViewId="0" topLeftCell="A1">
      <selection activeCell="A7" sqref="A7"/>
    </sheetView>
  </sheetViews>
  <sheetFormatPr defaultColWidth="7.09765625" defaultRowHeight="15"/>
  <cols>
    <col min="1" max="1" width="49.09765625" style="101" customWidth="1"/>
    <col min="2" max="2" width="18.296875" style="101" customWidth="1"/>
    <col min="3" max="3" width="11.796875" style="101" customWidth="1"/>
    <col min="4" max="16384" width="7.09765625" style="101" customWidth="1"/>
  </cols>
  <sheetData>
    <row r="1" s="1" customFormat="1" ht="15">
      <c r="B1" s="100" t="s">
        <v>333</v>
      </c>
    </row>
    <row r="2" s="1" customFormat="1" ht="15">
      <c r="B2" s="102" t="s">
        <v>270</v>
      </c>
    </row>
    <row r="3" s="1" customFormat="1" ht="15">
      <c r="B3" s="102" t="s">
        <v>218</v>
      </c>
    </row>
    <row r="4" s="1" customFormat="1" ht="15">
      <c r="B4" s="102" t="s">
        <v>273</v>
      </c>
    </row>
    <row r="5" spans="2:3" s="1" customFormat="1" ht="15">
      <c r="B5" s="148" t="s">
        <v>88</v>
      </c>
      <c r="C5" s="148"/>
    </row>
    <row r="6" spans="2:3" s="1" customFormat="1" ht="15">
      <c r="B6" s="103" t="s">
        <v>334</v>
      </c>
      <c r="C6" s="59"/>
    </row>
    <row r="7" ht="12.75">
      <c r="B7" s="104"/>
    </row>
    <row r="9" spans="1:3" ht="20.25" customHeight="1">
      <c r="A9" s="152" t="s">
        <v>275</v>
      </c>
      <c r="B9" s="152"/>
      <c r="C9" s="152"/>
    </row>
    <row r="10" spans="1:3" ht="20.25" customHeight="1">
      <c r="A10" s="152" t="s">
        <v>194</v>
      </c>
      <c r="B10" s="152"/>
      <c r="C10" s="152"/>
    </row>
    <row r="11" spans="1:3" ht="20.25" customHeight="1">
      <c r="A11" s="152" t="s">
        <v>276</v>
      </c>
      <c r="B11" s="152"/>
      <c r="C11" s="152"/>
    </row>
    <row r="12" spans="1:3" ht="20.25" customHeight="1">
      <c r="A12" s="152" t="s">
        <v>277</v>
      </c>
      <c r="B12" s="152"/>
      <c r="C12" s="152"/>
    </row>
    <row r="13" spans="1:3" ht="20.25">
      <c r="A13" s="152" t="s">
        <v>301</v>
      </c>
      <c r="B13" s="152"/>
      <c r="C13" s="152"/>
    </row>
    <row r="14" spans="1:3" ht="12.75">
      <c r="A14" s="153"/>
      <c r="B14" s="153"/>
      <c r="C14" s="153"/>
    </row>
    <row r="15" spans="1:3" ht="25.5" customHeight="1">
      <c r="A15" s="105" t="s">
        <v>2</v>
      </c>
      <c r="B15" s="105" t="s">
        <v>274</v>
      </c>
      <c r="C15" s="105" t="s">
        <v>278</v>
      </c>
    </row>
    <row r="16" spans="1:3" s="107" customFormat="1" ht="37.5">
      <c r="A16" s="106" t="s">
        <v>279</v>
      </c>
      <c r="B16" s="108"/>
      <c r="C16" s="126">
        <f>C17</f>
        <v>3103.699999999997</v>
      </c>
    </row>
    <row r="17" spans="1:3" ht="33">
      <c r="A17" s="112" t="s">
        <v>280</v>
      </c>
      <c r="B17" s="113" t="s">
        <v>290</v>
      </c>
      <c r="C17" s="127">
        <f>C18</f>
        <v>3103.699999999997</v>
      </c>
    </row>
    <row r="18" spans="1:3" ht="31.5">
      <c r="A18" s="111" t="s">
        <v>281</v>
      </c>
      <c r="B18" s="114" t="s">
        <v>291</v>
      </c>
      <c r="C18" s="128">
        <f>C19+C23</f>
        <v>3103.699999999997</v>
      </c>
    </row>
    <row r="19" spans="1:3" ht="15.75">
      <c r="A19" s="109" t="s">
        <v>282</v>
      </c>
      <c r="B19" s="115" t="s">
        <v>292</v>
      </c>
      <c r="C19" s="129">
        <f>C20</f>
        <v>-100014.1</v>
      </c>
    </row>
    <row r="20" spans="1:3" ht="15.75">
      <c r="A20" s="109" t="s">
        <v>283</v>
      </c>
      <c r="B20" s="115" t="s">
        <v>293</v>
      </c>
      <c r="C20" s="129">
        <f>C21</f>
        <v>-100014.1</v>
      </c>
    </row>
    <row r="21" spans="1:3" ht="15.75">
      <c r="A21" s="109" t="s">
        <v>284</v>
      </c>
      <c r="B21" s="115" t="s">
        <v>294</v>
      </c>
      <c r="C21" s="129">
        <f>C22</f>
        <v>-100014.1</v>
      </c>
    </row>
    <row r="22" spans="1:3" ht="45.75" customHeight="1">
      <c r="A22" s="109" t="s">
        <v>285</v>
      </c>
      <c r="B22" s="115" t="s">
        <v>295</v>
      </c>
      <c r="C22" s="129">
        <v>-100014.1</v>
      </c>
    </row>
    <row r="23" spans="1:3" ht="15.75">
      <c r="A23" s="109" t="s">
        <v>286</v>
      </c>
      <c r="B23" s="115" t="s">
        <v>296</v>
      </c>
      <c r="C23" s="129">
        <f>C24</f>
        <v>103117.8</v>
      </c>
    </row>
    <row r="24" spans="1:3" ht="15.75">
      <c r="A24" s="109" t="s">
        <v>287</v>
      </c>
      <c r="B24" s="115" t="s">
        <v>297</v>
      </c>
      <c r="C24" s="129">
        <f>C25</f>
        <v>103117.8</v>
      </c>
    </row>
    <row r="25" spans="1:3" ht="15.75">
      <c r="A25" s="109" t="s">
        <v>288</v>
      </c>
      <c r="B25" s="115" t="s">
        <v>298</v>
      </c>
      <c r="C25" s="129">
        <f>C26</f>
        <v>103117.8</v>
      </c>
    </row>
    <row r="26" spans="1:3" ht="45.75" customHeight="1">
      <c r="A26" s="109" t="s">
        <v>289</v>
      </c>
      <c r="B26" s="115" t="s">
        <v>299</v>
      </c>
      <c r="C26" s="129">
        <f>'Разделы, подразделы'!D126</f>
        <v>103117.8</v>
      </c>
    </row>
    <row r="30" ht="12.75">
      <c r="C30" s="110"/>
    </row>
  </sheetData>
  <mergeCells count="7">
    <mergeCell ref="A12:C12"/>
    <mergeCell ref="A14:C14"/>
    <mergeCell ref="A13:C13"/>
    <mergeCell ref="B5:C5"/>
    <mergeCell ref="A9:C9"/>
    <mergeCell ref="A10:C10"/>
    <mergeCell ref="A11:C11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MCMO №1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2021-02-25T13:49:26Z</cp:lastPrinted>
  <dcterms:created xsi:type="dcterms:W3CDTF">2006-02-14T14:57:27Z</dcterms:created>
  <dcterms:modified xsi:type="dcterms:W3CDTF">2021-04-21T12:21:24Z</dcterms:modified>
  <cp:category/>
  <cp:version/>
  <cp:contentType/>
  <cp:contentStatus/>
</cp:coreProperties>
</file>