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" sheetId="1" r:id="rId1"/>
    <sheet name="Ведомственная" sheetId="2" r:id="rId2"/>
    <sheet name="Разделы, подразделы, ЦС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подразделы, ЦС'!#REF!</definedName>
    <definedName name="_ftnref1" localSheetId="1">'Ведомственная'!$B$31</definedName>
    <definedName name="_ftnref1" localSheetId="2">'Разделы, подразделы, ЦС'!$B$25</definedName>
  </definedNames>
  <calcPr fullCalcOnLoad="1" refMode="R1C1"/>
</workbook>
</file>

<file path=xl/sharedStrings.xml><?xml version="1.0" encoding="utf-8"?>
<sst xmlns="http://schemas.openxmlformats.org/spreadsheetml/2006/main" count="1233" uniqueCount="436">
  <si>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</si>
  <si>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</si>
  <si>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</si>
  <si>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</si>
  <si>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</si>
  <si>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</si>
  <si>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</si>
  <si>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</si>
  <si>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</si>
  <si>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</si>
  <si>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</si>
  <si>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</si>
  <si>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</si>
  <si>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</si>
  <si>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</si>
  <si>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</si>
  <si>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</si>
  <si>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</si>
  <si>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</si>
  <si>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</si>
  <si>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</si>
  <si>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</si>
  <si>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</si>
  <si>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</si>
  <si>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</si>
  <si>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</si>
  <si>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</si>
  <si>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</si>
  <si>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</si>
  <si>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</si>
  <si>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</si>
  <si>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</si>
  <si>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</si>
  <si>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</si>
  <si>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</si>
  <si>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</si>
  <si>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</si>
  <si>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</si>
  <si>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</si>
  <si>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</si>
  <si>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</si>
  <si>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</si>
  <si>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</si>
  <si>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</si>
  <si>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</si>
  <si>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</si>
  <si>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</si>
  <si>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</si>
  <si>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</si>
  <si>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</si>
  <si>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</si>
  <si>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</si>
  <si>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</si>
  <si>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</si>
  <si>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</si>
  <si>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</si>
  <si>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</si>
  <si>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</si>
  <si>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</si>
  <si>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</si>
  <si>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</si>
  <si>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</si>
  <si>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</si>
  <si>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</si>
  <si>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</si>
  <si>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</si>
  <si>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</si>
  <si>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</si>
  <si>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</si>
  <si>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</si>
  <si>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</si>
  <si>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</si>
  <si>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</si>
  <si>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</si>
  <si>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</si>
  <si>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</si>
  <si>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</si>
  <si>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</si>
  <si>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</si>
  <si>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</si>
  <si>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</si>
  <si>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</si>
  <si>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</si>
  <si>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</si>
  <si>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</si>
  <si>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</si>
  <si>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</si>
  <si>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</si>
  <si>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</si>
  <si>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</si>
  <si>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</si>
  <si>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</si>
  <si>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</si>
  <si>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</si>
  <si>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</si>
  <si>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</si>
  <si>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</si>
  <si>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</si>
  <si>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</si>
  <si>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</si>
  <si>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</si>
  <si>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</si>
  <si>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</si>
  <si>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</si>
  <si>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</si>
  <si>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</si>
  <si>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</si>
  <si>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</si>
  <si>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</si>
  <si>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</si>
  <si>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</si>
  <si>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</si>
  <si>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</si>
  <si>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</si>
  <si>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</si>
  <si>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</si>
  <si>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</si>
  <si>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</si>
  <si>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</si>
  <si>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</si>
  <si>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</si>
  <si>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</si>
  <si>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</si>
  <si>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</si>
  <si>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</si>
  <si>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</si>
  <si>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</si>
  <si>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</si>
  <si>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</si>
  <si>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</si>
  <si>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</si>
  <si>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</si>
  <si>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</si>
  <si>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</si>
  <si>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</si>
  <si>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</si>
  <si>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</si>
  <si>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</si>
  <si>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</si>
  <si>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</si>
  <si>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</si>
  <si>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</si>
  <si>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</si>
  <si>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</si>
  <si>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</si>
  <si>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</si>
  <si>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</si>
  <si>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</si>
  <si>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</si>
  <si>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</si>
  <si>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</si>
  <si>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</si>
  <si>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</si>
  <si>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</si>
  <si>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</si>
  <si>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</si>
  <si>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</si>
  <si>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</si>
  <si>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</si>
  <si>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ШТРАФЫ, САНКЦИИ, ВОЗМЕЩЕНИЕ УЩЕРБА</t>
  </si>
  <si>
    <t>000 1 16 00000 00 0000 000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</si>
  <si>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</si>
  <si>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</si>
  <si>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</si>
  <si>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</si>
  <si>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</si>
  <si>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</si>
  <si>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</si>
  <si>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</si>
  <si>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</si>
  <si>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</si>
  <si>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</si>
  <si>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</si>
  <si>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</si>
  <si>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</si>
  <si>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</si>
  <si>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</si>
  <si>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</si>
  <si>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</si>
  <si>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</si>
  <si>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</si>
  <si>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</si>
  <si>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</si>
  <si>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</si>
  <si>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</si>
  <si>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</si>
  <si>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</si>
  <si>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</si>
  <si>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</si>
  <si>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</si>
  <si>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</si>
  <si>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</si>
  <si>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</si>
  <si>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</si>
  <si>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</si>
  <si>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</si>
  <si>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</si>
  <si>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</si>
  <si>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</si>
  <si>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</si>
  <si>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</si>
  <si>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</si>
  <si>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</si>
  <si>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</si>
  <si>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</si>
  <si>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</si>
  <si>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</si>
  <si>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</si>
  <si>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</si>
  <si>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</si>
  <si>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</si>
  <si>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</si>
  <si>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</si>
  <si>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</si>
  <si>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</si>
  <si>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</si>
  <si>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</si>
  <si>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</si>
  <si>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</si>
  <si>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</si>
  <si>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</si>
  <si>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</si>
  <si>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</si>
  <si>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</si>
  <si>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</si>
  <si>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</si>
  <si>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</si>
  <si>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</si>
  <si>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</si>
  <si>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</si>
  <si>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</si>
  <si>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</si>
  <si>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</si>
  <si>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</si>
  <si>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</si>
  <si>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</si>
  <si>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</si>
  <si>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</si>
  <si>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</si>
  <si>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</si>
  <si>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</si>
  <si>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</si>
  <si>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</si>
  <si>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</si>
  <si>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</si>
  <si>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</si>
  <si>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</si>
  <si>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</si>
  <si>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</si>
  <si>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</si>
  <si>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</si>
  <si>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</si>
  <si>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</si>
  <si>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</si>
  <si>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</si>
  <si>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</si>
  <si>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</si>
  <si>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</si>
  <si>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</si>
  <si>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</si>
  <si>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</si>
  <si>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</si>
  <si>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</si>
  <si>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</si>
  <si>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</si>
  <si>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</si>
  <si>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</si>
  <si>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</si>
  <si>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</si>
  <si>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</si>
  <si>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</si>
  <si>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</si>
  <si>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</si>
  <si>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</si>
  <si>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</si>
  <si>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3.1.2</t>
  </si>
  <si>
    <t>3.1.2.1</t>
  </si>
  <si>
    <t>3.1.2.2</t>
  </si>
  <si>
    <t>5.2.1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</si>
  <si>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</si>
  <si>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</si>
  <si>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</si>
  <si>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</si>
  <si>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</si>
  <si>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</si>
  <si>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</si>
  <si>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</si>
  <si>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</si>
  <si>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</si>
  <si>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</si>
  <si>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</si>
  <si>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</si>
  <si>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</si>
  <si>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</si>
  <si>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Код главного распоря-дителя бюджетных средств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</si>
  <si>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</si>
  <si>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</si>
  <si>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4310300450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</si>
  <si>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</si>
  <si>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</si>
  <si>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</si>
  <si>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</si>
  <si>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</si>
  <si>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</si>
  <si>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</si>
  <si>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</si>
  <si>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</si>
  <si>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</si>
  <si>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</si>
  <si>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</si>
  <si>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</si>
  <si>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</si>
  <si>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</si>
  <si>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</si>
  <si>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</si>
  <si>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</si>
  <si>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</si>
  <si>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</si>
  <si>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1001</t>
  </si>
  <si>
    <t>Пенсионное обеспечение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</si>
  <si>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</si>
  <si>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</si>
  <si>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</si>
  <si>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</si>
  <si>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</si>
  <si>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</si>
  <si>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</si>
  <si>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</si>
  <si>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</si>
  <si>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</si>
  <si>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</si>
  <si>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</si>
  <si>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</si>
  <si>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</si>
  <si>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</si>
  <si>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</si>
  <si>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</si>
  <si>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</si>
  <si>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</si>
  <si>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</si>
  <si>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</si>
  <si>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</si>
  <si>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</si>
  <si>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</si>
  <si>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</si>
  <si>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</si>
  <si>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</si>
  <si>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</si>
  <si>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</si>
  <si>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</si>
  <si>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</si>
  <si>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</si>
  <si>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</si>
  <si>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 xml:space="preserve">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</si>
  <si>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</si>
  <si>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</si>
  <si>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</si>
  <si>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</si>
  <si>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</si>
  <si>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</si>
  <si>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</si>
  <si>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</si>
  <si>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</si>
  <si>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</si>
  <si>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</si>
  <si>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</si>
  <si>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</si>
  <si>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</si>
  <si>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</si>
  <si>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Расходы на предоставление пенсий лицам, замещавшим муниципальные должности и должности муниципальной службы</t>
  </si>
  <si>
    <t>5050100210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</si>
  <si>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</si>
  <si>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</si>
  <si>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</si>
  <si>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901 2 02 19999 03 0000 150</t>
  </si>
  <si>
    <t>1.7.1</t>
  </si>
  <si>
    <t>1.7.2</t>
  </si>
  <si>
    <t>1.7.3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</si>
  <si>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</si>
  <si>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</si>
  <si>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</si>
  <si>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</si>
  <si>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</si>
  <si>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</si>
  <si>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</si>
  <si>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</si>
  <si>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</si>
  <si>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</si>
  <si>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</si>
  <si>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</si>
  <si>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</si>
  <si>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</si>
  <si>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</si>
  <si>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</si>
  <si>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</si>
  <si>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Содержание и обеспечение деятельности учреждений. МКУ "Культурно-правовой Центр "Коломенский"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</si>
  <si>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</si>
  <si>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</si>
  <si>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</si>
  <si>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 xml:space="preserve">000 1 16 90000 00 0000 140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</si>
  <si>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</si>
  <si>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</si>
  <si>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</si>
  <si>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</si>
  <si>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</si>
  <si>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815 1 16 90030 03 0100 140</t>
  </si>
  <si>
    <t>824 1 16 90030 03 0100 140</t>
  </si>
  <si>
    <t>846 1 16 90030 03 0100 140</t>
  </si>
  <si>
    <t>Расходы на подготовку и проведение муниципальных выборов</t>
  </si>
  <si>
    <t>0020600060</t>
  </si>
  <si>
    <t>12.1.2</t>
  </si>
  <si>
    <t>1.5.1</t>
  </si>
  <si>
    <t>1.5.2</t>
  </si>
  <si>
    <t>к ПРОЕКТУ Решения</t>
  </si>
  <si>
    <t>от ___.___.2020 № ___</t>
  </si>
  <si>
    <t>ДОХОДЫ БЮДЖЕТА</t>
  </si>
  <si>
    <t>МУНИЦИПАЛЬНОГО ОБРАЗОВАНИЯ МУНИЦИПАЛЬНЫЙ ОКРУГ КОЛОМНА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</si>
  <si>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</si>
  <si>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</si>
  <si>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</si>
  <si>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ЗА 2019 ГОД</t>
  </si>
  <si>
    <t>План                     (тыс. руб.)</t>
  </si>
  <si>
    <t>Факт                     (тыс. руб.)</t>
  </si>
  <si>
    <t>ПО РАЗДЕЛАМ И ПОДРАЗДЕЛАМ КЛАССИФИКАЦИИ РАСХОДОВ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</si>
  <si>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</si>
  <si>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</si>
  <si>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ДЕФИЦИТОВ БЮДЖЕТОВ</t>
  </si>
  <si>
    <t>План                   (тыс. руб.)</t>
  </si>
  <si>
    <t>Факт                   (тыс. руб.)</t>
  </si>
  <si>
    <t>План                                              (тыс. руб.)</t>
  </si>
  <si>
    <t>Факт                                              (тыс. руб.)</t>
  </si>
  <si>
    <t>План                (тыс. руб.)</t>
  </si>
  <si>
    <t>Факт                (тыс. руб.)</t>
  </si>
  <si>
    <t>Приложение № 4</t>
  </si>
  <si>
    <t>8.3</t>
  </si>
  <si>
    <t>1.2.3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</si>
</sst>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4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4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0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1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4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justify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8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2" fillId="0" borderId="10" xfId="54" applyFont="1" applyBorder="1">
      <alignment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9" fillId="0" borderId="0" xfId="54" applyNumberFormat="1" applyFont="1" applyAlignment="1">
      <alignment vertical="center"/>
      <protection/>
    </xf>
    <xf numFmtId="0" fontId="9" fillId="0" borderId="0" xfId="55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horizontal="center" vertical="center" wrapText="1"/>
      <protection/>
    </xf>
    <xf numFmtId="4" fontId="14" fillId="0" borderId="12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 indent="5"/>
      <protection/>
    </xf>
    <xf numFmtId="0" fontId="9" fillId="0" borderId="0" xfId="55" applyFont="1" applyFill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10" xfId="0" applyFont="1" applyBorder="1" applyAlignment="1">
      <alignment wrapText="1"/>
    </xf>
    <xf numFmtId="0" fontId="13" fillId="0" borderId="0" xfId="0" applyFont="1" applyFill="1" applyAlignment="1">
      <alignment/>
    </xf>
    <xf numFmtId="0" fontId="9" fillId="0" borderId="0" xfId="53" applyFont="1" applyFill="1" applyAlignment="1">
      <alignment horizontal="left" vertical="center"/>
      <protection/>
    </xf>
    <xf numFmtId="0" fontId="0" fillId="0" borderId="0" xfId="0" applyAlignment="1">
      <alignment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0" fillId="0" borderId="0" xfId="54" applyFont="1" applyAlignment="1">
      <alignment horizontal="center" vertical="center" wrapText="1"/>
      <protection/>
    </xf>
    <xf numFmtId="0" fontId="40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10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10" fillId="0" borderId="0" xfId="5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9" fillId="0" borderId="0" xfId="55" applyFont="1" applyAlignment="1">
      <alignment horizontal="left"/>
      <protection/>
    </xf>
    <xf numFmtId="4" fontId="9" fillId="18" borderId="10" xfId="53" applyNumberFormat="1" applyFont="1" applyFill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SheetLayoutView="100" zoomScalePageLayoutView="0" workbookViewId="0" topLeftCell="A12">
      <selection activeCell="A71" sqref="A71"/>
    </sheetView>
  </sheetViews>
  <sheetFormatPr defaultColWidth="7.09765625" defaultRowHeight="15"/>
  <cols>
    <col min="1" max="1" width="52" style="17" customWidth="1"/>
    <col min="2" max="2" width="15.796875" style="17" customWidth="1"/>
    <col min="3" max="4" width="10.19921875" style="82" customWidth="1"/>
    <col min="5" max="16384" width="7.09765625" style="17" customWidth="1"/>
  </cols>
  <sheetData>
    <row r="1" spans="1:2" ht="15">
      <c r="A1" s="16"/>
      <c r="B1" s="144" t="s">
        <v>293</v>
      </c>
    </row>
    <row r="2" spans="1:2" ht="15">
      <c r="A2" s="16"/>
      <c r="B2" s="144" t="s">
        <v>413</v>
      </c>
    </row>
    <row r="3" spans="1:2" ht="15">
      <c r="A3" s="16"/>
      <c r="B3" s="144" t="s">
        <v>322</v>
      </c>
    </row>
    <row r="4" ht="15">
      <c r="B4" s="144" t="s">
        <v>129</v>
      </c>
    </row>
    <row r="5" spans="1:2" ht="15">
      <c r="A5" s="16"/>
      <c r="B5" s="144" t="s">
        <v>91</v>
      </c>
    </row>
    <row r="6" ht="15">
      <c r="B6" s="145" t="s">
        <v>414</v>
      </c>
    </row>
    <row r="7" ht="12.75">
      <c r="B7" s="19"/>
    </row>
    <row r="8" ht="12.75">
      <c r="B8" s="19"/>
    </row>
    <row r="9" spans="1:4" ht="18.75">
      <c r="A9" s="157" t="s">
        <v>415</v>
      </c>
      <c r="B9" s="157"/>
      <c r="C9" s="157"/>
      <c r="D9" s="158"/>
    </row>
    <row r="10" spans="1:4" ht="20.25" customHeight="1">
      <c r="A10" s="157" t="s">
        <v>416</v>
      </c>
      <c r="B10" s="157"/>
      <c r="C10" s="157"/>
      <c r="D10" s="158"/>
    </row>
    <row r="11" spans="1:4" ht="20.25" customHeight="1">
      <c r="A11" s="157" t="s">
        <v>417</v>
      </c>
      <c r="B11" s="157"/>
      <c r="C11" s="157"/>
      <c r="D11" s="158"/>
    </row>
    <row r="12" spans="1:4" ht="20.25" customHeight="1">
      <c r="A12" s="157" t="s">
        <v>420</v>
      </c>
      <c r="B12" s="157"/>
      <c r="C12" s="157"/>
      <c r="D12" s="159"/>
    </row>
    <row r="13" spans="1:4" ht="15">
      <c r="A13" s="155"/>
      <c r="B13" s="156"/>
      <c r="C13" s="156"/>
      <c r="D13" s="137"/>
    </row>
    <row r="14" spans="1:4" ht="25.5">
      <c r="A14" s="20" t="s">
        <v>2</v>
      </c>
      <c r="B14" s="20" t="s">
        <v>130</v>
      </c>
      <c r="C14" s="87" t="s">
        <v>431</v>
      </c>
      <c r="D14" s="87" t="s">
        <v>432</v>
      </c>
    </row>
    <row r="15" spans="1:4" ht="19.5" customHeight="1">
      <c r="A15" s="1" t="s">
        <v>131</v>
      </c>
      <c r="B15" s="2" t="s">
        <v>132</v>
      </c>
      <c r="C15" s="83">
        <f>C16+C30+C51</f>
        <v>54988</v>
      </c>
      <c r="D15" s="83">
        <f>D16+D30+D51</f>
        <v>54606.670000000006</v>
      </c>
    </row>
    <row r="16" spans="1:4" ht="15.75">
      <c r="A16" s="3" t="s">
        <v>133</v>
      </c>
      <c r="B16" s="4" t="s">
        <v>134</v>
      </c>
      <c r="C16" s="83">
        <f>C17+C25+C28</f>
        <v>51338</v>
      </c>
      <c r="D16" s="83">
        <f>D17+D25+D28</f>
        <v>50971.96</v>
      </c>
    </row>
    <row r="17" spans="1:4" ht="33.75" customHeight="1">
      <c r="A17" s="10" t="s">
        <v>135</v>
      </c>
      <c r="B17" s="4" t="s">
        <v>136</v>
      </c>
      <c r="C17" s="84">
        <f>C18+C21+C24</f>
        <v>25903</v>
      </c>
      <c r="D17" s="84">
        <f>D18+D21+D24</f>
        <v>25014.07</v>
      </c>
    </row>
    <row r="18" spans="1:4" ht="31.5">
      <c r="A18" s="5" t="s">
        <v>137</v>
      </c>
      <c r="B18" s="4" t="s">
        <v>222</v>
      </c>
      <c r="C18" s="83">
        <f>C19+C20</f>
        <v>18901</v>
      </c>
      <c r="D18" s="83">
        <f>D19+D20</f>
        <v>18273.59</v>
      </c>
    </row>
    <row r="19" spans="1:4" ht="31.5">
      <c r="A19" s="5" t="s">
        <v>137</v>
      </c>
      <c r="B19" s="4" t="s">
        <v>138</v>
      </c>
      <c r="C19" s="84">
        <v>18900</v>
      </c>
      <c r="D19" s="84">
        <v>18273.13</v>
      </c>
    </row>
    <row r="20" spans="1:4" ht="47.25" customHeight="1">
      <c r="A20" s="5" t="s">
        <v>304</v>
      </c>
      <c r="B20" s="4" t="s">
        <v>305</v>
      </c>
      <c r="C20" s="84">
        <v>1</v>
      </c>
      <c r="D20" s="84">
        <v>0.46</v>
      </c>
    </row>
    <row r="21" spans="1:4" ht="47.25">
      <c r="A21" s="5" t="s">
        <v>139</v>
      </c>
      <c r="B21" s="4" t="s">
        <v>223</v>
      </c>
      <c r="C21" s="83">
        <f>C22+C23</f>
        <v>7001</v>
      </c>
      <c r="D21" s="83">
        <f>D22+D23</f>
        <v>6740.39</v>
      </c>
    </row>
    <row r="22" spans="1:4" ht="63">
      <c r="A22" s="5" t="s">
        <v>306</v>
      </c>
      <c r="B22" s="4" t="s">
        <v>140</v>
      </c>
      <c r="C22" s="84">
        <v>7000</v>
      </c>
      <c r="D22" s="84">
        <v>6740.34</v>
      </c>
    </row>
    <row r="23" spans="1:4" ht="47.25" customHeight="1">
      <c r="A23" s="5" t="s">
        <v>314</v>
      </c>
      <c r="B23" s="4" t="s">
        <v>307</v>
      </c>
      <c r="C23" s="84">
        <v>1</v>
      </c>
      <c r="D23" s="84">
        <v>0.05</v>
      </c>
    </row>
    <row r="24" spans="1:4" ht="47.25">
      <c r="A24" s="5" t="s">
        <v>315</v>
      </c>
      <c r="B24" s="4" t="s">
        <v>298</v>
      </c>
      <c r="C24" s="83">
        <v>1</v>
      </c>
      <c r="D24" s="83">
        <v>0.09</v>
      </c>
    </row>
    <row r="25" spans="1:4" ht="31.5">
      <c r="A25" s="5" t="s">
        <v>141</v>
      </c>
      <c r="B25" s="4" t="s">
        <v>224</v>
      </c>
      <c r="C25" s="83">
        <f>C26+C27</f>
        <v>10485</v>
      </c>
      <c r="D25" s="83">
        <f>D26+D27</f>
        <v>10395.67</v>
      </c>
    </row>
    <row r="26" spans="1:4" ht="31.5">
      <c r="A26" s="5" t="s">
        <v>141</v>
      </c>
      <c r="B26" s="4" t="s">
        <v>142</v>
      </c>
      <c r="C26" s="84">
        <v>10470</v>
      </c>
      <c r="D26" s="84">
        <v>10385.02</v>
      </c>
    </row>
    <row r="27" spans="1:4" ht="47.25">
      <c r="A27" s="5" t="s">
        <v>316</v>
      </c>
      <c r="B27" s="4" t="s">
        <v>317</v>
      </c>
      <c r="C27" s="84">
        <v>15</v>
      </c>
      <c r="D27" s="84">
        <v>10.65</v>
      </c>
    </row>
    <row r="28" spans="1:4" ht="31.5">
      <c r="A28" s="5" t="s">
        <v>143</v>
      </c>
      <c r="B28" s="4" t="s">
        <v>225</v>
      </c>
      <c r="C28" s="83">
        <f>C29</f>
        <v>14950</v>
      </c>
      <c r="D28" s="83">
        <f>D29</f>
        <v>15562.22</v>
      </c>
    </row>
    <row r="29" spans="1:4" ht="47.25">
      <c r="A29" s="5" t="s">
        <v>214</v>
      </c>
      <c r="B29" s="6" t="s">
        <v>144</v>
      </c>
      <c r="C29" s="84">
        <v>14950</v>
      </c>
      <c r="D29" s="84">
        <v>15562.22</v>
      </c>
    </row>
    <row r="30" spans="1:4" ht="15.75">
      <c r="A30" s="3" t="s">
        <v>159</v>
      </c>
      <c r="B30" s="4" t="s">
        <v>160</v>
      </c>
      <c r="C30" s="83">
        <f>C31+C32</f>
        <v>3650</v>
      </c>
      <c r="D30" s="83">
        <f>D31+D32</f>
        <v>3634.0499999999997</v>
      </c>
    </row>
    <row r="31" spans="1:4" ht="63">
      <c r="A31" s="5" t="s">
        <v>396</v>
      </c>
      <c r="B31" s="4" t="s">
        <v>397</v>
      </c>
      <c r="C31" s="84">
        <v>150</v>
      </c>
      <c r="D31" s="84">
        <v>153</v>
      </c>
    </row>
    <row r="32" spans="1:4" ht="31.5">
      <c r="A32" s="5" t="s">
        <v>398</v>
      </c>
      <c r="B32" s="4" t="s">
        <v>399</v>
      </c>
      <c r="C32" s="83">
        <f>C33</f>
        <v>3500</v>
      </c>
      <c r="D32" s="83">
        <f>D33</f>
        <v>3481.0499999999997</v>
      </c>
    </row>
    <row r="33" spans="1:4" ht="63">
      <c r="A33" s="5" t="s">
        <v>400</v>
      </c>
      <c r="B33" s="4" t="s">
        <v>401</v>
      </c>
      <c r="C33" s="84">
        <f>C46+C47+C50+C49+C48</f>
        <v>3500</v>
      </c>
      <c r="D33" s="84">
        <f>D46+D47+D50+D49+D48</f>
        <v>3481.0499999999997</v>
      </c>
    </row>
    <row r="34" spans="1:4" ht="15.75" customHeight="1" hidden="1">
      <c r="A34" s="3" t="s">
        <v>161</v>
      </c>
      <c r="B34" s="4" t="s">
        <v>162</v>
      </c>
      <c r="C34" s="83">
        <v>0</v>
      </c>
      <c r="D34" s="83">
        <v>0</v>
      </c>
    </row>
    <row r="35" spans="1:4" ht="15.75" customHeight="1" hidden="1">
      <c r="A35" s="5" t="s">
        <v>163</v>
      </c>
      <c r="B35" s="4" t="s">
        <v>164</v>
      </c>
      <c r="C35" s="84">
        <v>0</v>
      </c>
      <c r="D35" s="84">
        <v>0</v>
      </c>
    </row>
    <row r="36" spans="1:4" ht="15.75" customHeight="1" hidden="1">
      <c r="A36" s="5" t="s">
        <v>165</v>
      </c>
      <c r="B36" s="4" t="s">
        <v>166</v>
      </c>
      <c r="C36" s="84">
        <v>0</v>
      </c>
      <c r="D36" s="84">
        <v>0</v>
      </c>
    </row>
    <row r="37" spans="1:4" ht="18.75" customHeight="1" hidden="1">
      <c r="A37" s="1" t="s">
        <v>167</v>
      </c>
      <c r="B37" s="4" t="s">
        <v>168</v>
      </c>
      <c r="C37" s="83">
        <v>100</v>
      </c>
      <c r="D37" s="83">
        <v>100</v>
      </c>
    </row>
    <row r="38" spans="1:4" ht="63" customHeight="1" hidden="1">
      <c r="A38" s="3" t="s">
        <v>169</v>
      </c>
      <c r="B38" s="4" t="s">
        <v>170</v>
      </c>
      <c r="C38" s="83">
        <v>0</v>
      </c>
      <c r="D38" s="83">
        <v>0</v>
      </c>
    </row>
    <row r="39" spans="1:6" s="8" customFormat="1" ht="31.5" customHeight="1" hidden="1">
      <c r="A39" s="22" t="s">
        <v>171</v>
      </c>
      <c r="B39" s="4" t="s">
        <v>172</v>
      </c>
      <c r="C39" s="85">
        <v>0</v>
      </c>
      <c r="D39" s="85">
        <v>0</v>
      </c>
      <c r="E39" s="99"/>
      <c r="F39" s="23">
        <f>F40</f>
        <v>168</v>
      </c>
    </row>
    <row r="40" spans="1:6" s="8" customFormat="1" ht="31.5" customHeight="1" hidden="1">
      <c r="A40" s="24" t="s">
        <v>173</v>
      </c>
      <c r="B40" s="4" t="s">
        <v>174</v>
      </c>
      <c r="C40" s="85">
        <v>0</v>
      </c>
      <c r="D40" s="85">
        <v>0</v>
      </c>
      <c r="E40" s="99"/>
      <c r="F40" s="23">
        <f>F41</f>
        <v>168</v>
      </c>
    </row>
    <row r="41" spans="1:6" s="8" customFormat="1" ht="31.5" customHeight="1" hidden="1">
      <c r="A41" s="24" t="s">
        <v>175</v>
      </c>
      <c r="B41" s="4" t="s">
        <v>176</v>
      </c>
      <c r="C41" s="84">
        <v>0</v>
      </c>
      <c r="D41" s="84">
        <v>0</v>
      </c>
      <c r="E41" s="99"/>
      <c r="F41" s="23">
        <v>168</v>
      </c>
    </row>
    <row r="42" spans="1:4" ht="31.5" customHeight="1" hidden="1">
      <c r="A42" s="5" t="s">
        <v>177</v>
      </c>
      <c r="B42" s="4" t="s">
        <v>178</v>
      </c>
      <c r="C42" s="84">
        <v>0</v>
      </c>
      <c r="D42" s="84">
        <v>0</v>
      </c>
    </row>
    <row r="43" spans="1:4" ht="15.75" customHeight="1" hidden="1">
      <c r="A43" s="5" t="s">
        <v>179</v>
      </c>
      <c r="B43" s="4" t="s">
        <v>180</v>
      </c>
      <c r="C43" s="84">
        <v>0</v>
      </c>
      <c r="D43" s="84">
        <v>0</v>
      </c>
    </row>
    <row r="44" spans="1:4" ht="15.75" customHeight="1" hidden="1">
      <c r="A44" s="5" t="s">
        <v>181</v>
      </c>
      <c r="B44" s="4" t="s">
        <v>182</v>
      </c>
      <c r="C44" s="84">
        <v>0</v>
      </c>
      <c r="D44" s="84">
        <v>0</v>
      </c>
    </row>
    <row r="45" spans="1:4" ht="18.75" customHeight="1" hidden="1">
      <c r="A45" s="5" t="s">
        <v>183</v>
      </c>
      <c r="B45" s="4" t="s">
        <v>184</v>
      </c>
      <c r="C45" s="84">
        <v>0</v>
      </c>
      <c r="D45" s="84">
        <v>0</v>
      </c>
    </row>
    <row r="46" spans="1:4" ht="78.75" customHeight="1">
      <c r="A46" s="5" t="s">
        <v>402</v>
      </c>
      <c r="B46" s="4" t="s">
        <v>403</v>
      </c>
      <c r="C46" s="98">
        <v>2500</v>
      </c>
      <c r="D46" s="98">
        <v>2295</v>
      </c>
    </row>
    <row r="47" spans="1:4" ht="78.75" customHeight="1">
      <c r="A47" s="5" t="s">
        <v>402</v>
      </c>
      <c r="B47" s="4" t="s">
        <v>404</v>
      </c>
      <c r="C47" s="84">
        <v>150</v>
      </c>
      <c r="D47" s="84">
        <v>407.64</v>
      </c>
    </row>
    <row r="48" spans="1:4" ht="78.75" customHeight="1">
      <c r="A48" s="5" t="s">
        <v>402</v>
      </c>
      <c r="B48" s="4" t="s">
        <v>405</v>
      </c>
      <c r="C48" s="84">
        <v>50</v>
      </c>
      <c r="D48" s="84">
        <v>0</v>
      </c>
    </row>
    <row r="49" spans="1:4" ht="78.75" customHeight="1">
      <c r="A49" s="5" t="s">
        <v>402</v>
      </c>
      <c r="B49" s="4" t="s">
        <v>406</v>
      </c>
      <c r="C49" s="84">
        <v>700</v>
      </c>
      <c r="D49" s="84">
        <v>698</v>
      </c>
    </row>
    <row r="50" spans="1:4" ht="78.75">
      <c r="A50" s="5" t="s">
        <v>402</v>
      </c>
      <c r="B50" s="4" t="s">
        <v>407</v>
      </c>
      <c r="C50" s="84">
        <v>100</v>
      </c>
      <c r="D50" s="84">
        <v>80.41</v>
      </c>
    </row>
    <row r="51" spans="1:4" ht="18.75" customHeight="1">
      <c r="A51" s="9" t="s">
        <v>161</v>
      </c>
      <c r="B51" s="4" t="s">
        <v>226</v>
      </c>
      <c r="C51" s="83">
        <f>C52+C54</f>
        <v>0</v>
      </c>
      <c r="D51" s="83">
        <f>D52+D54</f>
        <v>0.66</v>
      </c>
    </row>
    <row r="52" spans="1:4" ht="15.75">
      <c r="A52" s="10" t="s">
        <v>185</v>
      </c>
      <c r="B52" s="4" t="s">
        <v>227</v>
      </c>
      <c r="C52" s="83">
        <f>C53</f>
        <v>0</v>
      </c>
      <c r="D52" s="83">
        <f>D53</f>
        <v>0</v>
      </c>
    </row>
    <row r="53" spans="1:4" ht="44.25" customHeight="1">
      <c r="A53" s="5" t="s">
        <v>215</v>
      </c>
      <c r="B53" s="4" t="s">
        <v>186</v>
      </c>
      <c r="C53" s="84">
        <v>0</v>
      </c>
      <c r="D53" s="84">
        <v>0</v>
      </c>
    </row>
    <row r="54" spans="1:4" ht="15.75">
      <c r="A54" s="27" t="s">
        <v>163</v>
      </c>
      <c r="B54" s="4" t="s">
        <v>228</v>
      </c>
      <c r="C54" s="83">
        <f>C55</f>
        <v>0</v>
      </c>
      <c r="D54" s="83">
        <f>D55</f>
        <v>0.66</v>
      </c>
    </row>
    <row r="55" spans="1:4" ht="31.5">
      <c r="A55" s="10" t="s">
        <v>216</v>
      </c>
      <c r="B55" s="4" t="s">
        <v>187</v>
      </c>
      <c r="C55" s="84">
        <v>0</v>
      </c>
      <c r="D55" s="84">
        <v>0.66</v>
      </c>
    </row>
    <row r="56" spans="1:4" ht="18.75">
      <c r="A56" s="1" t="s">
        <v>167</v>
      </c>
      <c r="B56" s="4" t="s">
        <v>188</v>
      </c>
      <c r="C56" s="83">
        <f>C57</f>
        <v>26544.899999999998</v>
      </c>
      <c r="D56" s="83">
        <f>D57</f>
        <v>26457.21</v>
      </c>
    </row>
    <row r="57" spans="1:4" ht="47.25">
      <c r="A57" s="3" t="s">
        <v>189</v>
      </c>
      <c r="B57" s="4" t="s">
        <v>367</v>
      </c>
      <c r="C57" s="83">
        <f>C61+C64+C58</f>
        <v>26544.899999999998</v>
      </c>
      <c r="D57" s="83">
        <f>D61+D64+D58</f>
        <v>26457.21</v>
      </c>
    </row>
    <row r="58" spans="1:4" ht="31.5">
      <c r="A58" s="10" t="s">
        <v>354</v>
      </c>
      <c r="B58" s="2" t="s">
        <v>372</v>
      </c>
      <c r="C58" s="83">
        <f>C59</f>
        <v>417.8</v>
      </c>
      <c r="D58" s="83">
        <f>D59</f>
        <v>417.8</v>
      </c>
    </row>
    <row r="59" spans="1:4" ht="15.75">
      <c r="A59" s="27" t="s">
        <v>368</v>
      </c>
      <c r="B59" s="2" t="s">
        <v>371</v>
      </c>
      <c r="C59" s="84">
        <f>C60</f>
        <v>417.8</v>
      </c>
      <c r="D59" s="84">
        <f>D60</f>
        <v>417.8</v>
      </c>
    </row>
    <row r="60" spans="1:4" ht="31.5">
      <c r="A60" s="10" t="s">
        <v>373</v>
      </c>
      <c r="B60" s="2" t="s">
        <v>374</v>
      </c>
      <c r="C60" s="84">
        <v>417.8</v>
      </c>
      <c r="D60" s="84">
        <v>417.8</v>
      </c>
    </row>
    <row r="61" spans="1:4" ht="31.5">
      <c r="A61" s="11" t="s">
        <v>219</v>
      </c>
      <c r="B61" s="4" t="s">
        <v>355</v>
      </c>
      <c r="C61" s="83">
        <f>C62</f>
        <v>10000</v>
      </c>
      <c r="D61" s="83">
        <f>D62</f>
        <v>10000</v>
      </c>
    </row>
    <row r="62" spans="1:4" ht="15.75">
      <c r="A62" s="11" t="s">
        <v>179</v>
      </c>
      <c r="B62" s="4" t="s">
        <v>356</v>
      </c>
      <c r="C62" s="84">
        <f>C63</f>
        <v>10000</v>
      </c>
      <c r="D62" s="84">
        <f>D63</f>
        <v>10000</v>
      </c>
    </row>
    <row r="63" spans="1:4" ht="31.5">
      <c r="A63" s="11" t="s">
        <v>220</v>
      </c>
      <c r="B63" s="4" t="s">
        <v>357</v>
      </c>
      <c r="C63" s="84">
        <v>10000</v>
      </c>
      <c r="D63" s="84">
        <v>10000</v>
      </c>
    </row>
    <row r="64" spans="1:4" ht="15.75" customHeight="1">
      <c r="A64" s="11" t="s">
        <v>308</v>
      </c>
      <c r="B64" s="4" t="s">
        <v>358</v>
      </c>
      <c r="C64" s="83">
        <f>C65+C69</f>
        <v>16127.099999999999</v>
      </c>
      <c r="D64" s="83">
        <f>D65+D69</f>
        <v>16039.41</v>
      </c>
    </row>
    <row r="65" spans="1:4" ht="31.5">
      <c r="A65" s="11" t="s">
        <v>190</v>
      </c>
      <c r="B65" s="4" t="s">
        <v>359</v>
      </c>
      <c r="C65" s="84">
        <f>C66</f>
        <v>2711.5</v>
      </c>
      <c r="D65" s="84">
        <f>D66</f>
        <v>2699.3399999999997</v>
      </c>
    </row>
    <row r="66" spans="1:4" ht="47.25">
      <c r="A66" s="10" t="s">
        <v>218</v>
      </c>
      <c r="B66" s="4" t="s">
        <v>360</v>
      </c>
      <c r="C66" s="84">
        <f>C67+C68</f>
        <v>2711.5</v>
      </c>
      <c r="D66" s="84">
        <f>D67+D68</f>
        <v>2699.3399999999997</v>
      </c>
    </row>
    <row r="67" spans="1:4" ht="63">
      <c r="A67" s="10" t="s">
        <v>191</v>
      </c>
      <c r="B67" s="4" t="s">
        <v>361</v>
      </c>
      <c r="C67" s="86">
        <v>2704.3</v>
      </c>
      <c r="D67" s="86">
        <v>2692.14</v>
      </c>
    </row>
    <row r="68" spans="1:4" ht="96" customHeight="1">
      <c r="A68" s="12" t="s">
        <v>196</v>
      </c>
      <c r="B68" s="4" t="s">
        <v>362</v>
      </c>
      <c r="C68" s="86">
        <v>7.2</v>
      </c>
      <c r="D68" s="86">
        <v>7.2</v>
      </c>
    </row>
    <row r="69" spans="1:4" ht="47.25">
      <c r="A69" s="11" t="s">
        <v>309</v>
      </c>
      <c r="B69" s="4" t="s">
        <v>363</v>
      </c>
      <c r="C69" s="84">
        <f>C70</f>
        <v>13415.599999999999</v>
      </c>
      <c r="D69" s="84">
        <f>D70</f>
        <v>13340.07</v>
      </c>
    </row>
    <row r="70" spans="1:4" ht="63">
      <c r="A70" s="11" t="s">
        <v>217</v>
      </c>
      <c r="B70" s="4" t="s">
        <v>364</v>
      </c>
      <c r="C70" s="84">
        <f>C71+C72</f>
        <v>13415.599999999999</v>
      </c>
      <c r="D70" s="84">
        <f>D71+D72</f>
        <v>13340.07</v>
      </c>
    </row>
    <row r="71" spans="1:4" ht="47.25">
      <c r="A71" s="13" t="s">
        <v>192</v>
      </c>
      <c r="B71" s="4" t="s">
        <v>365</v>
      </c>
      <c r="C71" s="86">
        <v>7749.2</v>
      </c>
      <c r="D71" s="86">
        <v>7736.73</v>
      </c>
    </row>
    <row r="72" spans="1:4" ht="47.25">
      <c r="A72" s="10" t="s">
        <v>193</v>
      </c>
      <c r="B72" s="4" t="s">
        <v>366</v>
      </c>
      <c r="C72" s="86">
        <v>5666.4</v>
      </c>
      <c r="D72" s="86">
        <v>5603.34</v>
      </c>
    </row>
    <row r="73" spans="1:4" ht="111.75" customHeight="1" hidden="1">
      <c r="A73" s="14" t="s">
        <v>194</v>
      </c>
      <c r="B73" s="4" t="s">
        <v>311</v>
      </c>
      <c r="C73" s="86">
        <v>0</v>
      </c>
      <c r="D73" s="86">
        <v>0</v>
      </c>
    </row>
    <row r="74" spans="1:4" ht="126" hidden="1">
      <c r="A74" s="10" t="s">
        <v>229</v>
      </c>
      <c r="B74" s="4" t="s">
        <v>310</v>
      </c>
      <c r="C74" s="86">
        <v>0</v>
      </c>
      <c r="D74" s="86">
        <v>0</v>
      </c>
    </row>
    <row r="75" spans="1:4" ht="15.75">
      <c r="A75" s="135" t="s">
        <v>0</v>
      </c>
      <c r="B75" s="25"/>
      <c r="C75" s="83">
        <f>C15+C56</f>
        <v>81532.9</v>
      </c>
      <c r="D75" s="83">
        <f>D15+D56</f>
        <v>81063.88</v>
      </c>
    </row>
  </sheetData>
  <sheetProtection/>
  <mergeCells count="5">
    <mergeCell ref="A13:C13"/>
    <mergeCell ref="A9:D9"/>
    <mergeCell ref="A10:D10"/>
    <mergeCell ref="A11:D11"/>
    <mergeCell ref="A12:D12"/>
  </mergeCells>
  <printOptions/>
  <pageMargins left="0.7874015748031497" right="0.3937007874015748" top="0.5905511811023623" bottom="0.3937007874015748" header="0.2755905511811024" footer="0.15748031496062992"/>
  <pageSetup fitToHeight="30" fitToWidth="1" horizontalDpi="600" verticalDpi="600" orientation="portrait" paperSize="9" scale="8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zoomScaleSheetLayoutView="100" zoomScalePageLayoutView="0" workbookViewId="0" topLeftCell="A127">
      <selection activeCell="B134" sqref="B134"/>
    </sheetView>
  </sheetViews>
  <sheetFormatPr defaultColWidth="8.796875" defaultRowHeight="15"/>
  <cols>
    <col min="1" max="1" width="6.69921875" style="30" customWidth="1"/>
    <col min="2" max="2" width="32.59765625" style="30" customWidth="1"/>
    <col min="3" max="3" width="8.3984375" style="30" customWidth="1"/>
    <col min="4" max="4" width="6.3984375" style="72" bestFit="1" customWidth="1"/>
    <col min="5" max="5" width="10.296875" style="73" customWidth="1"/>
    <col min="6" max="6" width="9" style="73" customWidth="1"/>
    <col min="7" max="8" width="13.3984375" style="125" customWidth="1"/>
    <col min="9" max="16384" width="8.8984375" style="21" customWidth="1"/>
  </cols>
  <sheetData>
    <row r="1" spans="1:8" ht="15.75">
      <c r="A1" s="16"/>
      <c r="B1" s="16"/>
      <c r="C1" s="28"/>
      <c r="D1" s="163" t="s">
        <v>92</v>
      </c>
      <c r="E1" s="163"/>
      <c r="F1" s="163"/>
      <c r="G1" s="163"/>
      <c r="H1" s="21"/>
    </row>
    <row r="2" spans="1:8" ht="15.75" customHeight="1">
      <c r="A2" s="16"/>
      <c r="B2" s="16"/>
      <c r="C2" s="28"/>
      <c r="D2" s="164" t="s">
        <v>413</v>
      </c>
      <c r="E2" s="164"/>
      <c r="F2" s="164"/>
      <c r="G2" s="164"/>
      <c r="H2" s="21"/>
    </row>
    <row r="3" spans="1:8" ht="15.75" customHeight="1">
      <c r="A3" s="16"/>
      <c r="B3" s="16"/>
      <c r="C3" s="28"/>
      <c r="D3" s="164" t="s">
        <v>322</v>
      </c>
      <c r="E3" s="164"/>
      <c r="F3" s="164"/>
      <c r="G3" s="164"/>
      <c r="H3" s="21"/>
    </row>
    <row r="4" spans="1:8" ht="15.75">
      <c r="A4" s="16"/>
      <c r="B4" s="16"/>
      <c r="C4" s="31"/>
      <c r="D4" s="161" t="s">
        <v>93</v>
      </c>
      <c r="E4" s="161"/>
      <c r="F4" s="161"/>
      <c r="G4" s="161"/>
      <c r="H4" s="21"/>
    </row>
    <row r="5" spans="1:8" ht="15.75">
      <c r="A5" s="16"/>
      <c r="B5" s="16"/>
      <c r="C5" s="31"/>
      <c r="D5" s="161" t="s">
        <v>91</v>
      </c>
      <c r="E5" s="161"/>
      <c r="F5" s="161"/>
      <c r="G5" s="161"/>
      <c r="H5" s="21"/>
    </row>
    <row r="6" spans="1:8" ht="15.75">
      <c r="A6" s="29"/>
      <c r="B6" s="31"/>
      <c r="C6" s="31"/>
      <c r="D6" s="162" t="s">
        <v>414</v>
      </c>
      <c r="E6" s="162"/>
      <c r="F6" s="162"/>
      <c r="G6" s="162"/>
      <c r="H6" s="21"/>
    </row>
    <row r="7" spans="1:8" ht="15.75">
      <c r="A7" s="29"/>
      <c r="B7" s="31"/>
      <c r="C7" s="31"/>
      <c r="D7" s="32"/>
      <c r="E7" s="32"/>
      <c r="F7" s="32"/>
      <c r="G7" s="123"/>
      <c r="H7" s="123"/>
    </row>
    <row r="8" spans="1:8" ht="15.75">
      <c r="A8" s="29"/>
      <c r="B8" s="31"/>
      <c r="C8" s="31"/>
      <c r="D8" s="32"/>
      <c r="E8" s="32"/>
      <c r="F8" s="32"/>
      <c r="G8" s="123"/>
      <c r="H8" s="123"/>
    </row>
    <row r="9" spans="1:8" ht="20.25" customHeight="1">
      <c r="A9" s="160" t="s">
        <v>418</v>
      </c>
      <c r="B9" s="160"/>
      <c r="C9" s="160"/>
      <c r="D9" s="160"/>
      <c r="E9" s="160"/>
      <c r="F9" s="160"/>
      <c r="G9" s="160"/>
      <c r="H9" s="160"/>
    </row>
    <row r="10" spans="1:8" ht="20.25" customHeight="1">
      <c r="A10" s="160" t="s">
        <v>416</v>
      </c>
      <c r="B10" s="160"/>
      <c r="C10" s="160"/>
      <c r="D10" s="160"/>
      <c r="E10" s="160"/>
      <c r="F10" s="160"/>
      <c r="G10" s="160"/>
      <c r="H10" s="160"/>
    </row>
    <row r="11" spans="1:8" ht="20.25" customHeight="1">
      <c r="A11" s="160" t="s">
        <v>419</v>
      </c>
      <c r="B11" s="160"/>
      <c r="C11" s="160"/>
      <c r="D11" s="160"/>
      <c r="E11" s="160"/>
      <c r="F11" s="160"/>
      <c r="G11" s="160"/>
      <c r="H11" s="160"/>
    </row>
    <row r="12" spans="1:8" s="79" customFormat="1" ht="18.75">
      <c r="A12" s="160" t="s">
        <v>420</v>
      </c>
      <c r="B12" s="160"/>
      <c r="C12" s="160"/>
      <c r="D12" s="160"/>
      <c r="E12" s="160"/>
      <c r="F12" s="160"/>
      <c r="G12" s="160"/>
      <c r="H12" s="160"/>
    </row>
    <row r="13" spans="1:8" s="79" customFormat="1" ht="18.75">
      <c r="A13" s="142"/>
      <c r="B13" s="142"/>
      <c r="C13" s="142"/>
      <c r="D13" s="142"/>
      <c r="E13" s="142"/>
      <c r="F13" s="142"/>
      <c r="G13" s="142"/>
      <c r="H13" s="142"/>
    </row>
    <row r="14" spans="1:8" s="79" customFormat="1" ht="76.5">
      <c r="A14" s="35" t="s">
        <v>1</v>
      </c>
      <c r="B14" s="33" t="s">
        <v>2</v>
      </c>
      <c r="C14" s="33" t="s">
        <v>294</v>
      </c>
      <c r="D14" s="33" t="s">
        <v>3</v>
      </c>
      <c r="E14" s="34" t="s">
        <v>4</v>
      </c>
      <c r="F14" s="34" t="s">
        <v>117</v>
      </c>
      <c r="G14" s="143" t="s">
        <v>421</v>
      </c>
      <c r="H14" s="143" t="s">
        <v>422</v>
      </c>
    </row>
    <row r="15" spans="1:8" ht="15.75">
      <c r="A15" s="36" t="s">
        <v>5</v>
      </c>
      <c r="B15" s="37" t="s">
        <v>6</v>
      </c>
      <c r="C15" s="37" t="s">
        <v>9</v>
      </c>
      <c r="D15" s="37"/>
      <c r="E15" s="38"/>
      <c r="F15" s="38"/>
      <c r="G15" s="88">
        <f>G16</f>
        <v>8427.1</v>
      </c>
      <c r="H15" s="88">
        <f>H16</f>
        <v>8052.87</v>
      </c>
    </row>
    <row r="16" spans="1:8" ht="22.5" customHeight="1">
      <c r="A16" s="36" t="s">
        <v>7</v>
      </c>
      <c r="B16" s="39" t="s">
        <v>8</v>
      </c>
      <c r="C16" s="38" t="s">
        <v>9</v>
      </c>
      <c r="D16" s="40" t="s">
        <v>10</v>
      </c>
      <c r="E16" s="41"/>
      <c r="F16" s="38"/>
      <c r="G16" s="88">
        <f>G17+G20</f>
        <v>8427.1</v>
      </c>
      <c r="H16" s="88">
        <f>H17+H20</f>
        <v>8052.87</v>
      </c>
    </row>
    <row r="17" spans="1:8" ht="57">
      <c r="A17" s="38" t="s">
        <v>11</v>
      </c>
      <c r="B17" s="39" t="s">
        <v>46</v>
      </c>
      <c r="C17" s="42" t="s">
        <v>9</v>
      </c>
      <c r="D17" s="40" t="s">
        <v>12</v>
      </c>
      <c r="E17" s="43"/>
      <c r="F17" s="40"/>
      <c r="G17" s="89">
        <f>G18</f>
        <v>1638.8</v>
      </c>
      <c r="H17" s="89">
        <f>H18</f>
        <v>1638.34</v>
      </c>
    </row>
    <row r="18" spans="1:8" ht="30">
      <c r="A18" s="42" t="s">
        <v>13</v>
      </c>
      <c r="B18" s="44" t="s">
        <v>14</v>
      </c>
      <c r="C18" s="42" t="s">
        <v>9</v>
      </c>
      <c r="D18" s="45" t="s">
        <v>12</v>
      </c>
      <c r="E18" s="40" t="s">
        <v>231</v>
      </c>
      <c r="F18" s="40"/>
      <c r="G18" s="89">
        <f>G19</f>
        <v>1638.8</v>
      </c>
      <c r="H18" s="89">
        <f>H19</f>
        <v>1638.34</v>
      </c>
    </row>
    <row r="19" spans="1:8" ht="93.75" customHeight="1">
      <c r="A19" s="42"/>
      <c r="B19" s="44" t="s">
        <v>122</v>
      </c>
      <c r="C19" s="42" t="s">
        <v>9</v>
      </c>
      <c r="D19" s="45" t="s">
        <v>12</v>
      </c>
      <c r="E19" s="45" t="s">
        <v>231</v>
      </c>
      <c r="F19" s="40" t="s">
        <v>121</v>
      </c>
      <c r="G19" s="90">
        <v>1638.8</v>
      </c>
      <c r="H19" s="90">
        <v>1638.34</v>
      </c>
    </row>
    <row r="20" spans="1:8" ht="71.25">
      <c r="A20" s="38" t="s">
        <v>15</v>
      </c>
      <c r="B20" s="39" t="s">
        <v>47</v>
      </c>
      <c r="C20" s="38" t="s">
        <v>9</v>
      </c>
      <c r="D20" s="40" t="s">
        <v>16</v>
      </c>
      <c r="E20" s="40"/>
      <c r="F20" s="40"/>
      <c r="G20" s="89">
        <f>G21+G25+G27</f>
        <v>6788.3</v>
      </c>
      <c r="H20" s="89">
        <f>H21+H25+H27</f>
        <v>6414.53</v>
      </c>
    </row>
    <row r="21" spans="1:8" ht="60">
      <c r="A21" s="42" t="s">
        <v>17</v>
      </c>
      <c r="B21" s="44" t="s">
        <v>18</v>
      </c>
      <c r="C21" s="42" t="s">
        <v>9</v>
      </c>
      <c r="D21" s="45" t="s">
        <v>16</v>
      </c>
      <c r="E21" s="40" t="s">
        <v>232</v>
      </c>
      <c r="F21" s="40"/>
      <c r="G21" s="89">
        <f>G22+G24+G23</f>
        <v>6590.5</v>
      </c>
      <c r="H21" s="89">
        <f>H22+H24+H23</f>
        <v>6315.139999999999</v>
      </c>
    </row>
    <row r="22" spans="1:8" ht="96" customHeight="1">
      <c r="A22" s="42"/>
      <c r="B22" s="44" t="s">
        <v>122</v>
      </c>
      <c r="C22" s="42" t="s">
        <v>9</v>
      </c>
      <c r="D22" s="45" t="s">
        <v>16</v>
      </c>
      <c r="E22" s="45" t="s">
        <v>232</v>
      </c>
      <c r="F22" s="40" t="s">
        <v>121</v>
      </c>
      <c r="G22" s="89">
        <v>4416.5</v>
      </c>
      <c r="H22" s="89">
        <v>4199.73</v>
      </c>
    </row>
    <row r="23" spans="1:8" ht="45">
      <c r="A23" s="42"/>
      <c r="B23" s="47" t="s">
        <v>256</v>
      </c>
      <c r="C23" s="42" t="s">
        <v>9</v>
      </c>
      <c r="D23" s="45" t="s">
        <v>16</v>
      </c>
      <c r="E23" s="45" t="s">
        <v>232</v>
      </c>
      <c r="F23" s="40" t="s">
        <v>124</v>
      </c>
      <c r="G23" s="89">
        <v>2169</v>
      </c>
      <c r="H23" s="89">
        <v>2111.67</v>
      </c>
    </row>
    <row r="24" spans="1:8" ht="15.75">
      <c r="A24" s="42"/>
      <c r="B24" s="46" t="s">
        <v>127</v>
      </c>
      <c r="C24" s="42" t="s">
        <v>9</v>
      </c>
      <c r="D24" s="45" t="s">
        <v>16</v>
      </c>
      <c r="E24" s="45" t="s">
        <v>232</v>
      </c>
      <c r="F24" s="40" t="s">
        <v>126</v>
      </c>
      <c r="G24" s="89">
        <v>5</v>
      </c>
      <c r="H24" s="89">
        <v>3.74</v>
      </c>
    </row>
    <row r="25" spans="1:8" ht="61.5" customHeight="1">
      <c r="A25" s="42" t="s">
        <v>201</v>
      </c>
      <c r="B25" s="44" t="s">
        <v>89</v>
      </c>
      <c r="C25" s="42" t="s">
        <v>9</v>
      </c>
      <c r="D25" s="40" t="s">
        <v>16</v>
      </c>
      <c r="E25" s="40" t="s">
        <v>233</v>
      </c>
      <c r="F25" s="45"/>
      <c r="G25" s="89">
        <f>G26</f>
        <v>113.8</v>
      </c>
      <c r="H25" s="89">
        <f>H26</f>
        <v>15.39</v>
      </c>
    </row>
    <row r="26" spans="1:8" ht="90.75" customHeight="1">
      <c r="A26" s="42"/>
      <c r="B26" s="48" t="s">
        <v>122</v>
      </c>
      <c r="C26" s="42" t="s">
        <v>9</v>
      </c>
      <c r="D26" s="45" t="s">
        <v>16</v>
      </c>
      <c r="E26" s="45" t="s">
        <v>233</v>
      </c>
      <c r="F26" s="40" t="s">
        <v>121</v>
      </c>
      <c r="G26" s="90">
        <v>113.8</v>
      </c>
      <c r="H26" s="90">
        <v>15.39</v>
      </c>
    </row>
    <row r="27" spans="1:8" ht="60">
      <c r="A27" s="42" t="s">
        <v>435</v>
      </c>
      <c r="B27" s="48" t="s">
        <v>90</v>
      </c>
      <c r="C27" s="42" t="s">
        <v>9</v>
      </c>
      <c r="D27" s="45" t="s">
        <v>16</v>
      </c>
      <c r="E27" s="40" t="s">
        <v>255</v>
      </c>
      <c r="F27" s="40"/>
      <c r="G27" s="89">
        <f>G28</f>
        <v>84</v>
      </c>
      <c r="H27" s="89">
        <f>H28</f>
        <v>84</v>
      </c>
    </row>
    <row r="28" spans="1:8" ht="15.75">
      <c r="A28" s="42"/>
      <c r="B28" s="48" t="s">
        <v>127</v>
      </c>
      <c r="C28" s="42" t="s">
        <v>9</v>
      </c>
      <c r="D28" s="45" t="s">
        <v>16</v>
      </c>
      <c r="E28" s="45" t="s">
        <v>255</v>
      </c>
      <c r="F28" s="40" t="s">
        <v>126</v>
      </c>
      <c r="G28" s="90">
        <v>84</v>
      </c>
      <c r="H28" s="90">
        <v>84</v>
      </c>
    </row>
    <row r="29" spans="1:8" ht="15.75">
      <c r="A29" s="38" t="s">
        <v>20</v>
      </c>
      <c r="B29" s="37" t="s">
        <v>21</v>
      </c>
      <c r="C29" s="38" t="s">
        <v>23</v>
      </c>
      <c r="D29" s="45"/>
      <c r="E29" s="45"/>
      <c r="F29" s="45"/>
      <c r="G29" s="89">
        <f>G30+G51+G99+G108+G71+G86+G82+G126+G122+G64</f>
        <v>69921.90000000001</v>
      </c>
      <c r="H29" s="89">
        <f>H30+H51+H99+H108+H71+H86+H82+H126+H122+H64</f>
        <v>69046.8</v>
      </c>
    </row>
    <row r="30" spans="1:8" ht="24" customHeight="1">
      <c r="A30" s="38" t="s">
        <v>22</v>
      </c>
      <c r="B30" s="39" t="s">
        <v>8</v>
      </c>
      <c r="C30" s="38" t="s">
        <v>23</v>
      </c>
      <c r="D30" s="40" t="s">
        <v>10</v>
      </c>
      <c r="E30" s="45"/>
      <c r="F30" s="45"/>
      <c r="G30" s="89">
        <f>G31+G44+G41</f>
        <v>9945.900000000001</v>
      </c>
      <c r="H30" s="89">
        <f>H31+H44+H41</f>
        <v>9751.66</v>
      </c>
    </row>
    <row r="31" spans="1:8" ht="71.25" customHeight="1">
      <c r="A31" s="38" t="s">
        <v>24</v>
      </c>
      <c r="B31" s="49" t="s">
        <v>48</v>
      </c>
      <c r="C31" s="42" t="s">
        <v>23</v>
      </c>
      <c r="D31" s="40" t="s">
        <v>25</v>
      </c>
      <c r="E31" s="45"/>
      <c r="F31" s="45"/>
      <c r="G31" s="89">
        <f>G34+G32+G38</f>
        <v>9378.7</v>
      </c>
      <c r="H31" s="89">
        <f>H34+H32+H38</f>
        <v>9184.46</v>
      </c>
    </row>
    <row r="32" spans="1:8" ht="45">
      <c r="A32" s="42" t="s">
        <v>26</v>
      </c>
      <c r="B32" s="44" t="s">
        <v>27</v>
      </c>
      <c r="C32" s="42" t="s">
        <v>23</v>
      </c>
      <c r="D32" s="45" t="s">
        <v>25</v>
      </c>
      <c r="E32" s="40" t="s">
        <v>234</v>
      </c>
      <c r="F32" s="45"/>
      <c r="G32" s="89">
        <f>G33</f>
        <v>1395.3</v>
      </c>
      <c r="H32" s="89">
        <f>H33</f>
        <v>1394.73</v>
      </c>
    </row>
    <row r="33" spans="1:8" ht="92.25" customHeight="1">
      <c r="A33" s="50"/>
      <c r="B33" s="44" t="s">
        <v>122</v>
      </c>
      <c r="C33" s="42" t="s">
        <v>23</v>
      </c>
      <c r="D33" s="45" t="s">
        <v>25</v>
      </c>
      <c r="E33" s="45" t="s">
        <v>234</v>
      </c>
      <c r="F33" s="40" t="s">
        <v>121</v>
      </c>
      <c r="G33" s="90">
        <v>1395.3</v>
      </c>
      <c r="H33" s="90">
        <v>1394.73</v>
      </c>
    </row>
    <row r="34" spans="1:8" ht="30">
      <c r="A34" s="50" t="s">
        <v>28</v>
      </c>
      <c r="B34" s="51" t="s">
        <v>29</v>
      </c>
      <c r="C34" s="42" t="s">
        <v>23</v>
      </c>
      <c r="D34" s="45" t="s">
        <v>25</v>
      </c>
      <c r="E34" s="40" t="s">
        <v>235</v>
      </c>
      <c r="F34" s="45"/>
      <c r="G34" s="89">
        <f>G35+G36+G37</f>
        <v>5279.1</v>
      </c>
      <c r="H34" s="89">
        <f>H35+H36+H37</f>
        <v>5097.589999999999</v>
      </c>
    </row>
    <row r="35" spans="1:8" ht="89.25" customHeight="1">
      <c r="A35" s="38"/>
      <c r="B35" s="44" t="s">
        <v>122</v>
      </c>
      <c r="C35" s="42" t="s">
        <v>23</v>
      </c>
      <c r="D35" s="45" t="s">
        <v>25</v>
      </c>
      <c r="E35" s="45" t="s">
        <v>235</v>
      </c>
      <c r="F35" s="40" t="s">
        <v>121</v>
      </c>
      <c r="G35" s="90">
        <v>4571.6</v>
      </c>
      <c r="H35" s="90">
        <v>4445.66</v>
      </c>
    </row>
    <row r="36" spans="1:8" ht="45" customHeight="1">
      <c r="A36" s="42"/>
      <c r="B36" s="58" t="s">
        <v>113</v>
      </c>
      <c r="C36" s="42" t="s">
        <v>23</v>
      </c>
      <c r="D36" s="45" t="s">
        <v>25</v>
      </c>
      <c r="E36" s="45" t="s">
        <v>235</v>
      </c>
      <c r="F36" s="40" t="s">
        <v>124</v>
      </c>
      <c r="G36" s="90">
        <v>700.5</v>
      </c>
      <c r="H36" s="90">
        <v>651.65</v>
      </c>
    </row>
    <row r="37" spans="1:8" ht="15.75">
      <c r="A37" s="42"/>
      <c r="B37" s="46" t="s">
        <v>127</v>
      </c>
      <c r="C37" s="42" t="s">
        <v>23</v>
      </c>
      <c r="D37" s="45" t="s">
        <v>25</v>
      </c>
      <c r="E37" s="45" t="s">
        <v>235</v>
      </c>
      <c r="F37" s="40" t="s">
        <v>126</v>
      </c>
      <c r="G37" s="90">
        <v>7</v>
      </c>
      <c r="H37" s="90">
        <v>0.28</v>
      </c>
    </row>
    <row r="38" spans="1:8" ht="77.25" customHeight="1">
      <c r="A38" s="42" t="s">
        <v>128</v>
      </c>
      <c r="B38" s="48" t="s">
        <v>264</v>
      </c>
      <c r="C38" s="42" t="s">
        <v>23</v>
      </c>
      <c r="D38" s="45" t="s">
        <v>25</v>
      </c>
      <c r="E38" s="40" t="s">
        <v>261</v>
      </c>
      <c r="F38" s="45"/>
      <c r="G38" s="89">
        <f>G39+G40</f>
        <v>2704.3</v>
      </c>
      <c r="H38" s="89">
        <f>H39+H40</f>
        <v>2692.14</v>
      </c>
    </row>
    <row r="39" spans="1:8" ht="90">
      <c r="A39" s="42"/>
      <c r="B39" s="44" t="s">
        <v>122</v>
      </c>
      <c r="C39" s="42" t="s">
        <v>23</v>
      </c>
      <c r="D39" s="45" t="s">
        <v>25</v>
      </c>
      <c r="E39" s="45" t="s">
        <v>261</v>
      </c>
      <c r="F39" s="40" t="s">
        <v>121</v>
      </c>
      <c r="G39" s="90">
        <v>2506.9</v>
      </c>
      <c r="H39" s="90">
        <v>2494.99</v>
      </c>
    </row>
    <row r="40" spans="1:8" ht="45">
      <c r="A40" s="42"/>
      <c r="B40" s="47" t="s">
        <v>256</v>
      </c>
      <c r="C40" s="42" t="s">
        <v>23</v>
      </c>
      <c r="D40" s="45" t="s">
        <v>25</v>
      </c>
      <c r="E40" s="45" t="s">
        <v>261</v>
      </c>
      <c r="F40" s="40" t="s">
        <v>124</v>
      </c>
      <c r="G40" s="90">
        <v>197.4</v>
      </c>
      <c r="H40" s="90">
        <v>197.15</v>
      </c>
    </row>
    <row r="41" spans="1:8" ht="15.75">
      <c r="A41" s="38" t="s">
        <v>202</v>
      </c>
      <c r="B41" s="55" t="s">
        <v>100</v>
      </c>
      <c r="C41" s="42" t="s">
        <v>23</v>
      </c>
      <c r="D41" s="40" t="s">
        <v>104</v>
      </c>
      <c r="E41" s="45"/>
      <c r="F41" s="40"/>
      <c r="G41" s="90">
        <f>G42</f>
        <v>0</v>
      </c>
      <c r="H41" s="90">
        <f>H42</f>
        <v>0</v>
      </c>
    </row>
    <row r="42" spans="1:8" ht="15.75">
      <c r="A42" s="50" t="s">
        <v>203</v>
      </c>
      <c r="B42" s="44" t="s">
        <v>101</v>
      </c>
      <c r="C42" s="42" t="s">
        <v>23</v>
      </c>
      <c r="D42" s="45" t="s">
        <v>104</v>
      </c>
      <c r="E42" s="40" t="s">
        <v>253</v>
      </c>
      <c r="F42" s="40"/>
      <c r="G42" s="89">
        <f>G43</f>
        <v>0</v>
      </c>
      <c r="H42" s="89">
        <f>H43</f>
        <v>0</v>
      </c>
    </row>
    <row r="43" spans="1:8" ht="15.75">
      <c r="A43" s="42"/>
      <c r="B43" s="46" t="s">
        <v>127</v>
      </c>
      <c r="C43" s="42" t="s">
        <v>23</v>
      </c>
      <c r="D43" s="45" t="s">
        <v>104</v>
      </c>
      <c r="E43" s="45" t="s">
        <v>253</v>
      </c>
      <c r="F43" s="40" t="s">
        <v>126</v>
      </c>
      <c r="G43" s="90">
        <v>0</v>
      </c>
      <c r="H43" s="90">
        <v>0</v>
      </c>
    </row>
    <row r="44" spans="1:8" ht="15.75">
      <c r="A44" s="38" t="s">
        <v>102</v>
      </c>
      <c r="B44" s="39" t="s">
        <v>19</v>
      </c>
      <c r="C44" s="42" t="s">
        <v>23</v>
      </c>
      <c r="D44" s="40" t="s">
        <v>81</v>
      </c>
      <c r="E44" s="45"/>
      <c r="F44" s="45"/>
      <c r="G44" s="89">
        <f>G45+G47+G49</f>
        <v>567.2</v>
      </c>
      <c r="H44" s="89">
        <f>H45+H47+H49</f>
        <v>567.2</v>
      </c>
    </row>
    <row r="45" spans="1:8" ht="65.25" customHeight="1">
      <c r="A45" s="50" t="s">
        <v>103</v>
      </c>
      <c r="B45" s="46" t="s">
        <v>263</v>
      </c>
      <c r="C45" s="42" t="s">
        <v>23</v>
      </c>
      <c r="D45" s="45" t="s">
        <v>81</v>
      </c>
      <c r="E45" s="52" t="s">
        <v>262</v>
      </c>
      <c r="F45" s="45"/>
      <c r="G45" s="89">
        <f>G46</f>
        <v>7.2</v>
      </c>
      <c r="H45" s="89">
        <f>H46</f>
        <v>7.2</v>
      </c>
    </row>
    <row r="46" spans="1:8" ht="45" customHeight="1">
      <c r="A46" s="53"/>
      <c r="B46" s="47" t="s">
        <v>256</v>
      </c>
      <c r="C46" s="42" t="s">
        <v>23</v>
      </c>
      <c r="D46" s="45" t="s">
        <v>81</v>
      </c>
      <c r="E46" s="54" t="s">
        <v>262</v>
      </c>
      <c r="F46" s="40" t="s">
        <v>124</v>
      </c>
      <c r="G46" s="90">
        <v>7.2</v>
      </c>
      <c r="H46" s="90">
        <v>7.2</v>
      </c>
    </row>
    <row r="47" spans="1:8" ht="30">
      <c r="A47" s="50" t="s">
        <v>206</v>
      </c>
      <c r="B47" s="44" t="s">
        <v>94</v>
      </c>
      <c r="C47" s="42" t="s">
        <v>23</v>
      </c>
      <c r="D47" s="45" t="s">
        <v>81</v>
      </c>
      <c r="E47" s="41" t="s">
        <v>254</v>
      </c>
      <c r="F47" s="40"/>
      <c r="G47" s="89">
        <f>G48</f>
        <v>200</v>
      </c>
      <c r="H47" s="89">
        <f>H48</f>
        <v>200</v>
      </c>
    </row>
    <row r="48" spans="1:8" ht="45">
      <c r="A48" s="42"/>
      <c r="B48" s="47" t="s">
        <v>256</v>
      </c>
      <c r="C48" s="42" t="s">
        <v>23</v>
      </c>
      <c r="D48" s="45" t="s">
        <v>81</v>
      </c>
      <c r="E48" s="56" t="s">
        <v>254</v>
      </c>
      <c r="F48" s="40" t="s">
        <v>124</v>
      </c>
      <c r="G48" s="90">
        <v>200</v>
      </c>
      <c r="H48" s="90">
        <f>150+50</f>
        <v>200</v>
      </c>
    </row>
    <row r="49" spans="1:8" ht="60">
      <c r="A49" s="50" t="s">
        <v>207</v>
      </c>
      <c r="B49" s="58" t="s">
        <v>345</v>
      </c>
      <c r="C49" s="42" t="s">
        <v>23</v>
      </c>
      <c r="D49" s="54" t="s">
        <v>81</v>
      </c>
      <c r="E49" s="40" t="s">
        <v>237</v>
      </c>
      <c r="F49" s="40"/>
      <c r="G49" s="89">
        <f>G50</f>
        <v>360</v>
      </c>
      <c r="H49" s="89">
        <f>H50</f>
        <v>360</v>
      </c>
    </row>
    <row r="50" spans="1:8" ht="45">
      <c r="A50" s="50"/>
      <c r="B50" s="47" t="s">
        <v>256</v>
      </c>
      <c r="C50" s="42" t="s">
        <v>23</v>
      </c>
      <c r="D50" s="54" t="s">
        <v>81</v>
      </c>
      <c r="E50" s="45" t="s">
        <v>237</v>
      </c>
      <c r="F50" s="40" t="s">
        <v>124</v>
      </c>
      <c r="G50" s="90">
        <v>360</v>
      </c>
      <c r="H50" s="90">
        <v>360</v>
      </c>
    </row>
    <row r="51" spans="1:8" ht="28.5">
      <c r="A51" s="36" t="s">
        <v>30</v>
      </c>
      <c r="B51" s="39" t="s">
        <v>31</v>
      </c>
      <c r="C51" s="42" t="s">
        <v>23</v>
      </c>
      <c r="D51" s="40" t="s">
        <v>32</v>
      </c>
      <c r="E51" s="45"/>
      <c r="F51" s="45"/>
      <c r="G51" s="89">
        <f>G52+G55</f>
        <v>191.70000000000002</v>
      </c>
      <c r="H51" s="89">
        <f>H52+H55</f>
        <v>191.68</v>
      </c>
    </row>
    <row r="52" spans="1:8" ht="57">
      <c r="A52" s="36" t="s">
        <v>33</v>
      </c>
      <c r="B52" s="39" t="s">
        <v>95</v>
      </c>
      <c r="C52" s="42" t="s">
        <v>23</v>
      </c>
      <c r="D52" s="40" t="s">
        <v>34</v>
      </c>
      <c r="E52" s="45"/>
      <c r="F52" s="45"/>
      <c r="G52" s="89">
        <f>G53</f>
        <v>0</v>
      </c>
      <c r="H52" s="89">
        <f>H53</f>
        <v>0</v>
      </c>
    </row>
    <row r="53" spans="1:8" ht="90">
      <c r="A53" s="50" t="s">
        <v>35</v>
      </c>
      <c r="B53" s="44" t="s">
        <v>341</v>
      </c>
      <c r="C53" s="42" t="s">
        <v>23</v>
      </c>
      <c r="D53" s="45" t="s">
        <v>34</v>
      </c>
      <c r="E53" s="52" t="s">
        <v>240</v>
      </c>
      <c r="F53" s="40"/>
      <c r="G53" s="89">
        <f>G54</f>
        <v>0</v>
      </c>
      <c r="H53" s="89">
        <f>H54</f>
        <v>0</v>
      </c>
    </row>
    <row r="54" spans="1:8" ht="45">
      <c r="A54" s="50"/>
      <c r="B54" s="47" t="s">
        <v>256</v>
      </c>
      <c r="C54" s="42" t="s">
        <v>23</v>
      </c>
      <c r="D54" s="45" t="s">
        <v>34</v>
      </c>
      <c r="E54" s="54" t="s">
        <v>240</v>
      </c>
      <c r="F54" s="40" t="s">
        <v>124</v>
      </c>
      <c r="G54" s="90">
        <v>0</v>
      </c>
      <c r="H54" s="90">
        <v>0</v>
      </c>
    </row>
    <row r="55" spans="1:8" ht="42.75">
      <c r="A55" s="36" t="s">
        <v>51</v>
      </c>
      <c r="B55" s="55" t="s">
        <v>50</v>
      </c>
      <c r="C55" s="42" t="s">
        <v>23</v>
      </c>
      <c r="D55" s="40" t="s">
        <v>49</v>
      </c>
      <c r="E55" s="40"/>
      <c r="F55" s="40"/>
      <c r="G55" s="89">
        <f>G56+G62+G58+G60</f>
        <v>191.70000000000002</v>
      </c>
      <c r="H55" s="89">
        <f>H56+H62+H58+H60</f>
        <v>191.68</v>
      </c>
    </row>
    <row r="56" spans="1:8" s="100" customFormat="1" ht="90">
      <c r="A56" s="42" t="s">
        <v>52</v>
      </c>
      <c r="B56" s="44" t="s">
        <v>352</v>
      </c>
      <c r="C56" s="42" t="s">
        <v>23</v>
      </c>
      <c r="D56" s="45" t="s">
        <v>49</v>
      </c>
      <c r="E56" s="40" t="s">
        <v>247</v>
      </c>
      <c r="F56" s="40"/>
      <c r="G56" s="89">
        <f>G57</f>
        <v>48.7</v>
      </c>
      <c r="H56" s="89">
        <f>H57</f>
        <v>48.7</v>
      </c>
    </row>
    <row r="57" spans="1:8" ht="45">
      <c r="A57" s="38"/>
      <c r="B57" s="47" t="s">
        <v>256</v>
      </c>
      <c r="C57" s="42" t="s">
        <v>23</v>
      </c>
      <c r="D57" s="45" t="s">
        <v>49</v>
      </c>
      <c r="E57" s="54" t="s">
        <v>247</v>
      </c>
      <c r="F57" s="40" t="s">
        <v>124</v>
      </c>
      <c r="G57" s="90">
        <v>48.7</v>
      </c>
      <c r="H57" s="90">
        <v>48.7</v>
      </c>
    </row>
    <row r="58" spans="1:8" s="100" customFormat="1" ht="75">
      <c r="A58" s="42" t="s">
        <v>53</v>
      </c>
      <c r="B58" s="44" t="s">
        <v>349</v>
      </c>
      <c r="C58" s="42" t="s">
        <v>23</v>
      </c>
      <c r="D58" s="45" t="s">
        <v>49</v>
      </c>
      <c r="E58" s="40" t="s">
        <v>248</v>
      </c>
      <c r="F58" s="45"/>
      <c r="G58" s="89">
        <f>G59</f>
        <v>46.8</v>
      </c>
      <c r="H58" s="89">
        <f>H59</f>
        <v>46.8</v>
      </c>
    </row>
    <row r="59" spans="1:8" ht="45">
      <c r="A59" s="42"/>
      <c r="B59" s="47" t="s">
        <v>256</v>
      </c>
      <c r="C59" s="42" t="s">
        <v>23</v>
      </c>
      <c r="D59" s="45" t="s">
        <v>49</v>
      </c>
      <c r="E59" s="54" t="s">
        <v>248</v>
      </c>
      <c r="F59" s="40" t="s">
        <v>124</v>
      </c>
      <c r="G59" s="90">
        <v>46.8</v>
      </c>
      <c r="H59" s="90">
        <v>46.8</v>
      </c>
    </row>
    <row r="60" spans="1:8" ht="105">
      <c r="A60" s="42" t="s">
        <v>54</v>
      </c>
      <c r="B60" s="44" t="s">
        <v>347</v>
      </c>
      <c r="C60" s="42" t="s">
        <v>23</v>
      </c>
      <c r="D60" s="45" t="s">
        <v>49</v>
      </c>
      <c r="E60" s="40" t="s">
        <v>249</v>
      </c>
      <c r="F60" s="45"/>
      <c r="G60" s="89">
        <f>G61</f>
        <v>48.4</v>
      </c>
      <c r="H60" s="89">
        <f>H61</f>
        <v>48.4</v>
      </c>
    </row>
    <row r="61" spans="1:8" ht="45">
      <c r="A61" s="42"/>
      <c r="B61" s="47" t="s">
        <v>256</v>
      </c>
      <c r="C61" s="42" t="s">
        <v>23</v>
      </c>
      <c r="D61" s="45" t="s">
        <v>49</v>
      </c>
      <c r="E61" s="45" t="s">
        <v>249</v>
      </c>
      <c r="F61" s="40" t="s">
        <v>124</v>
      </c>
      <c r="G61" s="90">
        <v>48.4</v>
      </c>
      <c r="H61" s="90">
        <v>48.4</v>
      </c>
    </row>
    <row r="62" spans="1:8" ht="75">
      <c r="A62" s="42" t="s">
        <v>99</v>
      </c>
      <c r="B62" s="51" t="s">
        <v>343</v>
      </c>
      <c r="C62" s="42" t="s">
        <v>23</v>
      </c>
      <c r="D62" s="45" t="s">
        <v>49</v>
      </c>
      <c r="E62" s="41" t="s">
        <v>250</v>
      </c>
      <c r="F62" s="40"/>
      <c r="G62" s="89">
        <f>G63</f>
        <v>47.8</v>
      </c>
      <c r="H62" s="89">
        <f>H63</f>
        <v>47.78</v>
      </c>
    </row>
    <row r="63" spans="1:8" ht="45">
      <c r="A63" s="42"/>
      <c r="B63" s="47" t="s">
        <v>256</v>
      </c>
      <c r="C63" s="42" t="s">
        <v>23</v>
      </c>
      <c r="D63" s="45" t="s">
        <v>49</v>
      </c>
      <c r="E63" s="56" t="s">
        <v>250</v>
      </c>
      <c r="F63" s="40" t="s">
        <v>124</v>
      </c>
      <c r="G63" s="90">
        <v>47.8</v>
      </c>
      <c r="H63" s="90">
        <v>47.78</v>
      </c>
    </row>
    <row r="64" spans="1:8" s="127" customFormat="1" ht="15.75">
      <c r="A64" s="38" t="s">
        <v>36</v>
      </c>
      <c r="B64" s="126" t="s">
        <v>326</v>
      </c>
      <c r="C64" s="38" t="s">
        <v>23</v>
      </c>
      <c r="D64" s="40" t="s">
        <v>325</v>
      </c>
      <c r="E64" s="41"/>
      <c r="F64" s="40"/>
      <c r="G64" s="89">
        <f>G65+G68</f>
        <v>0</v>
      </c>
      <c r="H64" s="89">
        <f>H65+H68</f>
        <v>0</v>
      </c>
    </row>
    <row r="65" spans="1:8" s="127" customFormat="1" ht="15.75">
      <c r="A65" s="38" t="s">
        <v>37</v>
      </c>
      <c r="B65" s="126" t="s">
        <v>327</v>
      </c>
      <c r="C65" s="38" t="s">
        <v>23</v>
      </c>
      <c r="D65" s="40" t="s">
        <v>323</v>
      </c>
      <c r="E65" s="41"/>
      <c r="F65" s="40"/>
      <c r="G65" s="89">
        <f>G66</f>
        <v>0</v>
      </c>
      <c r="H65" s="89">
        <f>H66</f>
        <v>0</v>
      </c>
    </row>
    <row r="66" spans="1:8" ht="60">
      <c r="A66" s="42" t="s">
        <v>82</v>
      </c>
      <c r="B66" s="47" t="s">
        <v>346</v>
      </c>
      <c r="C66" s="42" t="s">
        <v>23</v>
      </c>
      <c r="D66" s="45" t="s">
        <v>323</v>
      </c>
      <c r="E66" s="133">
        <v>5100100100</v>
      </c>
      <c r="F66" s="40"/>
      <c r="G66" s="89">
        <f>G67</f>
        <v>0</v>
      </c>
      <c r="H66" s="89">
        <f>H67</f>
        <v>0</v>
      </c>
    </row>
    <row r="67" spans="1:8" ht="45">
      <c r="A67" s="42"/>
      <c r="B67" s="47" t="s">
        <v>256</v>
      </c>
      <c r="C67" s="42" t="s">
        <v>23</v>
      </c>
      <c r="D67" s="45" t="s">
        <v>323</v>
      </c>
      <c r="E67" s="131">
        <v>5100100100</v>
      </c>
      <c r="F67" s="40" t="s">
        <v>124</v>
      </c>
      <c r="G67" s="90">
        <v>0</v>
      </c>
      <c r="H67" s="90">
        <v>0</v>
      </c>
    </row>
    <row r="68" spans="1:8" s="127" customFormat="1" ht="29.25">
      <c r="A68" s="38" t="s">
        <v>330</v>
      </c>
      <c r="B68" s="129" t="s">
        <v>329</v>
      </c>
      <c r="C68" s="38" t="s">
        <v>23</v>
      </c>
      <c r="D68" s="40" t="s">
        <v>324</v>
      </c>
      <c r="E68" s="41"/>
      <c r="F68" s="40"/>
      <c r="G68" s="89">
        <f>G69</f>
        <v>0</v>
      </c>
      <c r="H68" s="89">
        <f>H69</f>
        <v>0</v>
      </c>
    </row>
    <row r="69" spans="1:8" ht="60">
      <c r="A69" s="42" t="s">
        <v>331</v>
      </c>
      <c r="B69" s="128" t="s">
        <v>328</v>
      </c>
      <c r="C69" s="42" t="s">
        <v>23</v>
      </c>
      <c r="D69" s="45" t="s">
        <v>324</v>
      </c>
      <c r="E69" s="133">
        <v>5450100100</v>
      </c>
      <c r="F69" s="40"/>
      <c r="G69" s="89">
        <f>G70</f>
        <v>0</v>
      </c>
      <c r="H69" s="89">
        <f>H70</f>
        <v>0</v>
      </c>
    </row>
    <row r="70" spans="1:8" ht="45">
      <c r="A70" s="42"/>
      <c r="B70" s="47" t="s">
        <v>256</v>
      </c>
      <c r="C70" s="42" t="s">
        <v>23</v>
      </c>
      <c r="D70" s="45" t="s">
        <v>324</v>
      </c>
      <c r="E70" s="131">
        <v>5450100100</v>
      </c>
      <c r="F70" s="40" t="s">
        <v>124</v>
      </c>
      <c r="G70" s="90">
        <v>0</v>
      </c>
      <c r="H70" s="90">
        <v>0</v>
      </c>
    </row>
    <row r="71" spans="1:8" ht="24.75" customHeight="1">
      <c r="A71" s="36" t="s">
        <v>38</v>
      </c>
      <c r="B71" s="39" t="s">
        <v>56</v>
      </c>
      <c r="C71" s="42" t="s">
        <v>23</v>
      </c>
      <c r="D71" s="40" t="s">
        <v>55</v>
      </c>
      <c r="E71" s="45"/>
      <c r="F71" s="45"/>
      <c r="G71" s="89">
        <f>G72</f>
        <v>18875.4</v>
      </c>
      <c r="H71" s="89">
        <f>H72</f>
        <v>18701.38</v>
      </c>
    </row>
    <row r="72" spans="1:8" ht="25.5" customHeight="1">
      <c r="A72" s="36" t="s">
        <v>39</v>
      </c>
      <c r="B72" s="55" t="s">
        <v>66</v>
      </c>
      <c r="C72" s="42" t="s">
        <v>23</v>
      </c>
      <c r="D72" s="40" t="s">
        <v>67</v>
      </c>
      <c r="E72" s="45"/>
      <c r="F72" s="45"/>
      <c r="G72" s="89">
        <f>G73</f>
        <v>18875.4</v>
      </c>
      <c r="H72" s="89">
        <f>H73</f>
        <v>18701.38</v>
      </c>
    </row>
    <row r="73" spans="1:8" ht="28.5">
      <c r="A73" s="50"/>
      <c r="B73" s="55" t="s">
        <v>97</v>
      </c>
      <c r="C73" s="42" t="s">
        <v>23</v>
      </c>
      <c r="D73" s="45" t="s">
        <v>67</v>
      </c>
      <c r="E73" s="40" t="s">
        <v>246</v>
      </c>
      <c r="F73" s="45"/>
      <c r="G73" s="89">
        <f>G74+G77</f>
        <v>18875.4</v>
      </c>
      <c r="H73" s="89">
        <f>H74+H77</f>
        <v>18701.38</v>
      </c>
    </row>
    <row r="74" spans="1:8" ht="30">
      <c r="A74" s="42" t="s">
        <v>96</v>
      </c>
      <c r="B74" s="44" t="s">
        <v>339</v>
      </c>
      <c r="C74" s="42" t="s">
        <v>23</v>
      </c>
      <c r="D74" s="45" t="s">
        <v>67</v>
      </c>
      <c r="E74" s="40" t="s">
        <v>245</v>
      </c>
      <c r="F74" s="45"/>
      <c r="G74" s="89">
        <f>G75+G76</f>
        <v>7575.1</v>
      </c>
      <c r="H74" s="89">
        <f>H75+H76</f>
        <v>7401.120000000001</v>
      </c>
    </row>
    <row r="75" spans="1:8" ht="45">
      <c r="A75" s="42"/>
      <c r="B75" s="47" t="s">
        <v>256</v>
      </c>
      <c r="C75" s="42" t="s">
        <v>23</v>
      </c>
      <c r="D75" s="45" t="s">
        <v>67</v>
      </c>
      <c r="E75" s="45" t="s">
        <v>245</v>
      </c>
      <c r="F75" s="40" t="s">
        <v>124</v>
      </c>
      <c r="G75" s="90">
        <v>7100</v>
      </c>
      <c r="H75" s="90">
        <v>6926.06</v>
      </c>
    </row>
    <row r="76" spans="1:8" ht="15.75">
      <c r="A76" s="42"/>
      <c r="B76" s="46" t="s">
        <v>127</v>
      </c>
      <c r="C76" s="42" t="s">
        <v>23</v>
      </c>
      <c r="D76" s="45" t="s">
        <v>67</v>
      </c>
      <c r="E76" s="45" t="s">
        <v>245</v>
      </c>
      <c r="F76" s="40" t="s">
        <v>126</v>
      </c>
      <c r="G76" s="90">
        <v>475.1</v>
      </c>
      <c r="H76" s="90">
        <v>475.06</v>
      </c>
    </row>
    <row r="77" spans="1:8" ht="30">
      <c r="A77" s="50" t="s">
        <v>332</v>
      </c>
      <c r="B77" s="44" t="s">
        <v>339</v>
      </c>
      <c r="C77" s="50" t="s">
        <v>23</v>
      </c>
      <c r="D77" s="54" t="s">
        <v>67</v>
      </c>
      <c r="E77" s="40"/>
      <c r="F77" s="40"/>
      <c r="G77" s="89">
        <f>G78+G80</f>
        <v>11300.3</v>
      </c>
      <c r="H77" s="89">
        <f>H78+H80</f>
        <v>11300.26</v>
      </c>
    </row>
    <row r="78" spans="1:8" ht="45">
      <c r="A78" s="59" t="s">
        <v>333</v>
      </c>
      <c r="B78" s="77" t="s">
        <v>271</v>
      </c>
      <c r="C78" s="50" t="s">
        <v>23</v>
      </c>
      <c r="D78" s="54" t="s">
        <v>67</v>
      </c>
      <c r="E78" s="40" t="s">
        <v>270</v>
      </c>
      <c r="F78" s="40"/>
      <c r="G78" s="89">
        <f>G79</f>
        <v>10000</v>
      </c>
      <c r="H78" s="89">
        <f>H79</f>
        <v>10000</v>
      </c>
    </row>
    <row r="79" spans="1:8" ht="45">
      <c r="A79" s="59"/>
      <c r="B79" s="47" t="s">
        <v>256</v>
      </c>
      <c r="C79" s="50" t="s">
        <v>23</v>
      </c>
      <c r="D79" s="54" t="s">
        <v>67</v>
      </c>
      <c r="E79" s="45" t="s">
        <v>270</v>
      </c>
      <c r="F79" s="52" t="s">
        <v>124</v>
      </c>
      <c r="G79" s="90">
        <v>10000</v>
      </c>
      <c r="H79" s="90">
        <f>Доходы!D63</f>
        <v>10000</v>
      </c>
    </row>
    <row r="80" spans="1:8" ht="57" customHeight="1">
      <c r="A80" s="59" t="s">
        <v>334</v>
      </c>
      <c r="B80" s="58" t="s">
        <v>259</v>
      </c>
      <c r="C80" s="50" t="s">
        <v>23</v>
      </c>
      <c r="D80" s="54" t="s">
        <v>67</v>
      </c>
      <c r="E80" s="40" t="s">
        <v>269</v>
      </c>
      <c r="F80" s="40"/>
      <c r="G80" s="89">
        <f>G81</f>
        <v>1300.3</v>
      </c>
      <c r="H80" s="89">
        <f>H81</f>
        <v>1300.26</v>
      </c>
    </row>
    <row r="81" spans="1:8" ht="30.75" customHeight="1">
      <c r="A81" s="59"/>
      <c r="B81" s="60" t="s">
        <v>123</v>
      </c>
      <c r="C81" s="50" t="s">
        <v>23</v>
      </c>
      <c r="D81" s="54" t="s">
        <v>67</v>
      </c>
      <c r="E81" s="45" t="s">
        <v>269</v>
      </c>
      <c r="F81" s="52" t="s">
        <v>124</v>
      </c>
      <c r="G81" s="90">
        <v>1300.3</v>
      </c>
      <c r="H81" s="90">
        <v>1300.26</v>
      </c>
    </row>
    <row r="82" spans="1:8" ht="15.75">
      <c r="A82" s="36" t="s">
        <v>58</v>
      </c>
      <c r="B82" s="55" t="s">
        <v>80</v>
      </c>
      <c r="C82" s="42" t="s">
        <v>23</v>
      </c>
      <c r="D82" s="40" t="s">
        <v>76</v>
      </c>
      <c r="E82" s="45"/>
      <c r="F82" s="45"/>
      <c r="G82" s="89">
        <f aca="true" t="shared" si="0" ref="G82:H84">G83</f>
        <v>46.8</v>
      </c>
      <c r="H82" s="89">
        <f t="shared" si="0"/>
        <v>46.8</v>
      </c>
    </row>
    <row r="83" spans="1:8" ht="28.5">
      <c r="A83" s="36" t="s">
        <v>59</v>
      </c>
      <c r="B83" s="55" t="s">
        <v>79</v>
      </c>
      <c r="C83" s="42" t="s">
        <v>23</v>
      </c>
      <c r="D83" s="40" t="s">
        <v>77</v>
      </c>
      <c r="E83" s="45"/>
      <c r="F83" s="45"/>
      <c r="G83" s="89">
        <f t="shared" si="0"/>
        <v>46.8</v>
      </c>
      <c r="H83" s="89">
        <f t="shared" si="0"/>
        <v>46.8</v>
      </c>
    </row>
    <row r="84" spans="1:8" ht="60">
      <c r="A84" s="42" t="s">
        <v>204</v>
      </c>
      <c r="B84" s="44" t="s">
        <v>348</v>
      </c>
      <c r="C84" s="42" t="s">
        <v>23</v>
      </c>
      <c r="D84" s="45" t="s">
        <v>77</v>
      </c>
      <c r="E84" s="52" t="s">
        <v>241</v>
      </c>
      <c r="F84" s="45"/>
      <c r="G84" s="89">
        <f t="shared" si="0"/>
        <v>46.8</v>
      </c>
      <c r="H84" s="89">
        <f t="shared" si="0"/>
        <v>46.8</v>
      </c>
    </row>
    <row r="85" spans="1:8" ht="45">
      <c r="A85" s="42"/>
      <c r="B85" s="47" t="s">
        <v>256</v>
      </c>
      <c r="C85" s="42" t="s">
        <v>23</v>
      </c>
      <c r="D85" s="45" t="s">
        <v>77</v>
      </c>
      <c r="E85" s="54" t="s">
        <v>241</v>
      </c>
      <c r="F85" s="40" t="s">
        <v>124</v>
      </c>
      <c r="G85" s="90">
        <v>46.8</v>
      </c>
      <c r="H85" s="90">
        <v>46.8</v>
      </c>
    </row>
    <row r="86" spans="1:8" ht="15.75">
      <c r="A86" s="36" t="s">
        <v>70</v>
      </c>
      <c r="B86" s="39" t="s">
        <v>64</v>
      </c>
      <c r="C86" s="42" t="s">
        <v>23</v>
      </c>
      <c r="D86" s="40" t="s">
        <v>65</v>
      </c>
      <c r="E86" s="45"/>
      <c r="F86" s="40"/>
      <c r="G86" s="89">
        <f>G90+G87</f>
        <v>7437.5</v>
      </c>
      <c r="H86" s="89">
        <f>H90+H87</f>
        <v>7298.530000000001</v>
      </c>
    </row>
    <row r="87" spans="1:8" ht="42.75">
      <c r="A87" s="38" t="s">
        <v>71</v>
      </c>
      <c r="B87" s="78" t="s">
        <v>107</v>
      </c>
      <c r="C87" s="42" t="s">
        <v>23</v>
      </c>
      <c r="D87" s="40" t="s">
        <v>105</v>
      </c>
      <c r="E87" s="45"/>
      <c r="F87" s="40"/>
      <c r="G87" s="89">
        <f>G88</f>
        <v>25</v>
      </c>
      <c r="H87" s="89">
        <f>H88</f>
        <v>0</v>
      </c>
    </row>
    <row r="88" spans="1:8" ht="105">
      <c r="A88" s="42" t="s">
        <v>72</v>
      </c>
      <c r="B88" s="58" t="s">
        <v>106</v>
      </c>
      <c r="C88" s="42" t="s">
        <v>23</v>
      </c>
      <c r="D88" s="45" t="s">
        <v>105</v>
      </c>
      <c r="E88" s="40" t="s">
        <v>230</v>
      </c>
      <c r="F88" s="40"/>
      <c r="G88" s="90">
        <f>G89</f>
        <v>25</v>
      </c>
      <c r="H88" s="90">
        <f>H89</f>
        <v>0</v>
      </c>
    </row>
    <row r="89" spans="1:8" ht="45">
      <c r="A89" s="42"/>
      <c r="B89" s="47" t="s">
        <v>256</v>
      </c>
      <c r="C89" s="42" t="s">
        <v>23</v>
      </c>
      <c r="D89" s="45" t="s">
        <v>105</v>
      </c>
      <c r="E89" s="45" t="s">
        <v>230</v>
      </c>
      <c r="F89" s="40" t="s">
        <v>124</v>
      </c>
      <c r="G89" s="90">
        <v>25</v>
      </c>
      <c r="H89" s="90">
        <v>0</v>
      </c>
    </row>
    <row r="90" spans="1:8" ht="15.75">
      <c r="A90" s="36" t="s">
        <v>321</v>
      </c>
      <c r="B90" s="39" t="s">
        <v>109</v>
      </c>
      <c r="C90" s="42" t="s">
        <v>23</v>
      </c>
      <c r="D90" s="40" t="s">
        <v>108</v>
      </c>
      <c r="E90" s="45"/>
      <c r="F90" s="40"/>
      <c r="G90" s="89">
        <f>G97+G95+G91</f>
        <v>7412.5</v>
      </c>
      <c r="H90" s="89">
        <f>H97+H95+H91</f>
        <v>7298.530000000001</v>
      </c>
    </row>
    <row r="91" spans="1:8" ht="45">
      <c r="A91" s="50" t="s">
        <v>335</v>
      </c>
      <c r="B91" s="58" t="s">
        <v>395</v>
      </c>
      <c r="C91" s="42" t="s">
        <v>23</v>
      </c>
      <c r="D91" s="40" t="s">
        <v>108</v>
      </c>
      <c r="E91" s="40" t="s">
        <v>238</v>
      </c>
      <c r="F91" s="40"/>
      <c r="G91" s="89">
        <f>G92+G93+G94</f>
        <v>4846.9</v>
      </c>
      <c r="H91" s="89">
        <f>H92+H93+H94</f>
        <v>4748.750000000001</v>
      </c>
    </row>
    <row r="92" spans="1:8" ht="90">
      <c r="A92" s="36"/>
      <c r="B92" s="44" t="s">
        <v>122</v>
      </c>
      <c r="C92" s="42" t="s">
        <v>23</v>
      </c>
      <c r="D92" s="45" t="s">
        <v>108</v>
      </c>
      <c r="E92" s="45" t="s">
        <v>238</v>
      </c>
      <c r="F92" s="40" t="s">
        <v>121</v>
      </c>
      <c r="G92" s="90">
        <v>4566.9</v>
      </c>
      <c r="H92" s="90">
        <v>4502.93</v>
      </c>
    </row>
    <row r="93" spans="1:8" ht="45">
      <c r="A93" s="36"/>
      <c r="B93" s="47" t="s">
        <v>256</v>
      </c>
      <c r="C93" s="42" t="s">
        <v>23</v>
      </c>
      <c r="D93" s="45" t="s">
        <v>108</v>
      </c>
      <c r="E93" s="45" t="s">
        <v>238</v>
      </c>
      <c r="F93" s="40" t="s">
        <v>124</v>
      </c>
      <c r="G93" s="90">
        <v>279</v>
      </c>
      <c r="H93" s="90">
        <v>245.81</v>
      </c>
    </row>
    <row r="94" spans="1:8" ht="15.75">
      <c r="A94" s="36"/>
      <c r="B94" s="46" t="s">
        <v>127</v>
      </c>
      <c r="C94" s="42" t="s">
        <v>23</v>
      </c>
      <c r="D94" s="45" t="s">
        <v>108</v>
      </c>
      <c r="E94" s="45" t="s">
        <v>238</v>
      </c>
      <c r="F94" s="40" t="s">
        <v>126</v>
      </c>
      <c r="G94" s="90">
        <v>1</v>
      </c>
      <c r="H94" s="90">
        <v>0.01</v>
      </c>
    </row>
    <row r="95" spans="1:8" ht="60">
      <c r="A95" s="50" t="s">
        <v>336</v>
      </c>
      <c r="B95" s="101" t="s">
        <v>340</v>
      </c>
      <c r="C95" s="42" t="s">
        <v>23</v>
      </c>
      <c r="D95" s="40" t="s">
        <v>108</v>
      </c>
      <c r="E95" s="40" t="s">
        <v>297</v>
      </c>
      <c r="F95" s="40"/>
      <c r="G95" s="89">
        <f>G96</f>
        <v>220.6</v>
      </c>
      <c r="H95" s="89">
        <f>H96</f>
        <v>220.44</v>
      </c>
    </row>
    <row r="96" spans="1:8" ht="30">
      <c r="A96" s="50"/>
      <c r="B96" s="61" t="s">
        <v>123</v>
      </c>
      <c r="C96" s="42" t="s">
        <v>23</v>
      </c>
      <c r="D96" s="45" t="s">
        <v>108</v>
      </c>
      <c r="E96" s="45" t="s">
        <v>297</v>
      </c>
      <c r="F96" s="40" t="s">
        <v>124</v>
      </c>
      <c r="G96" s="90">
        <v>220.6</v>
      </c>
      <c r="H96" s="90">
        <v>220.44</v>
      </c>
    </row>
    <row r="97" spans="1:8" ht="60">
      <c r="A97" s="50" t="s">
        <v>389</v>
      </c>
      <c r="B97" s="51" t="s">
        <v>342</v>
      </c>
      <c r="C97" s="42" t="s">
        <v>23</v>
      </c>
      <c r="D97" s="40" t="s">
        <v>108</v>
      </c>
      <c r="E97" s="40" t="s">
        <v>251</v>
      </c>
      <c r="F97" s="40"/>
      <c r="G97" s="89">
        <f>G98</f>
        <v>2345</v>
      </c>
      <c r="H97" s="89">
        <f>H98</f>
        <v>2329.34</v>
      </c>
    </row>
    <row r="98" spans="1:8" ht="45">
      <c r="A98" s="36"/>
      <c r="B98" s="47" t="s">
        <v>256</v>
      </c>
      <c r="C98" s="42" t="s">
        <v>23</v>
      </c>
      <c r="D98" s="45" t="s">
        <v>108</v>
      </c>
      <c r="E98" s="45" t="s">
        <v>251</v>
      </c>
      <c r="F98" s="40" t="s">
        <v>124</v>
      </c>
      <c r="G98" s="90">
        <v>2345</v>
      </c>
      <c r="H98" s="90">
        <v>2329.34</v>
      </c>
    </row>
    <row r="99" spans="1:8" ht="15.75">
      <c r="A99" s="36" t="s">
        <v>68</v>
      </c>
      <c r="B99" s="39" t="s">
        <v>88</v>
      </c>
      <c r="C99" s="42" t="s">
        <v>23</v>
      </c>
      <c r="D99" s="40" t="s">
        <v>40</v>
      </c>
      <c r="E99" s="56"/>
      <c r="F99" s="38"/>
      <c r="G99" s="89">
        <f>G100+G103</f>
        <v>16746.6</v>
      </c>
      <c r="H99" s="89">
        <f>H100+H103</f>
        <v>16454.34</v>
      </c>
    </row>
    <row r="100" spans="1:8" ht="15.75">
      <c r="A100" s="36" t="s">
        <v>62</v>
      </c>
      <c r="B100" s="39" t="s">
        <v>60</v>
      </c>
      <c r="C100" s="42" t="s">
        <v>23</v>
      </c>
      <c r="D100" s="40" t="s">
        <v>57</v>
      </c>
      <c r="E100" s="56"/>
      <c r="F100" s="38"/>
      <c r="G100" s="89">
        <f>G101</f>
        <v>10400</v>
      </c>
      <c r="H100" s="89">
        <f>H101</f>
        <v>10316.08</v>
      </c>
    </row>
    <row r="101" spans="1:8" ht="63.75" customHeight="1">
      <c r="A101" s="50" t="s">
        <v>63</v>
      </c>
      <c r="B101" s="44" t="s">
        <v>350</v>
      </c>
      <c r="C101" s="42" t="s">
        <v>23</v>
      </c>
      <c r="D101" s="40" t="s">
        <v>57</v>
      </c>
      <c r="E101" s="40" t="s">
        <v>236</v>
      </c>
      <c r="F101" s="40"/>
      <c r="G101" s="89">
        <f>G102</f>
        <v>10400</v>
      </c>
      <c r="H101" s="89">
        <f>H102</f>
        <v>10316.08</v>
      </c>
    </row>
    <row r="102" spans="1:8" ht="30">
      <c r="A102" s="38"/>
      <c r="B102" s="61" t="s">
        <v>123</v>
      </c>
      <c r="C102" s="42" t="s">
        <v>23</v>
      </c>
      <c r="D102" s="45" t="s">
        <v>57</v>
      </c>
      <c r="E102" s="45" t="s">
        <v>236</v>
      </c>
      <c r="F102" s="40" t="s">
        <v>124</v>
      </c>
      <c r="G102" s="90">
        <v>10400</v>
      </c>
      <c r="H102" s="90">
        <v>10316.08</v>
      </c>
    </row>
    <row r="103" spans="1:8" ht="28.5">
      <c r="A103" s="38" t="s">
        <v>338</v>
      </c>
      <c r="B103" s="134" t="s">
        <v>390</v>
      </c>
      <c r="C103" s="42" t="s">
        <v>23</v>
      </c>
      <c r="D103" s="40" t="s">
        <v>392</v>
      </c>
      <c r="E103" s="45"/>
      <c r="F103" s="40"/>
      <c r="G103" s="89">
        <f>G104</f>
        <v>6346.6</v>
      </c>
      <c r="H103" s="89">
        <f>H104</f>
        <v>6138.26</v>
      </c>
    </row>
    <row r="104" spans="1:8" ht="60">
      <c r="A104" s="42" t="s">
        <v>391</v>
      </c>
      <c r="B104" s="57" t="s">
        <v>119</v>
      </c>
      <c r="C104" s="42" t="s">
        <v>23</v>
      </c>
      <c r="D104" s="52" t="s">
        <v>392</v>
      </c>
      <c r="E104" s="40" t="s">
        <v>239</v>
      </c>
      <c r="F104" s="40"/>
      <c r="G104" s="89">
        <f>G105+G106+G107</f>
        <v>6346.6</v>
      </c>
      <c r="H104" s="89">
        <f>H105+H106+H107</f>
        <v>6138.26</v>
      </c>
    </row>
    <row r="105" spans="1:8" ht="90">
      <c r="A105" s="38"/>
      <c r="B105" s="44" t="s">
        <v>122</v>
      </c>
      <c r="C105" s="42" t="s">
        <v>23</v>
      </c>
      <c r="D105" s="54" t="s">
        <v>392</v>
      </c>
      <c r="E105" s="45" t="s">
        <v>239</v>
      </c>
      <c r="F105" s="40" t="s">
        <v>121</v>
      </c>
      <c r="G105" s="90">
        <v>5958.5</v>
      </c>
      <c r="H105" s="90">
        <v>5829.18</v>
      </c>
    </row>
    <row r="106" spans="1:8" ht="45">
      <c r="A106" s="38"/>
      <c r="B106" s="96" t="s">
        <v>256</v>
      </c>
      <c r="C106" s="42" t="s">
        <v>23</v>
      </c>
      <c r="D106" s="54" t="s">
        <v>392</v>
      </c>
      <c r="E106" s="45" t="s">
        <v>239</v>
      </c>
      <c r="F106" s="40" t="s">
        <v>124</v>
      </c>
      <c r="G106" s="90">
        <v>387.1</v>
      </c>
      <c r="H106" s="90">
        <v>309.08</v>
      </c>
    </row>
    <row r="107" spans="1:8" ht="15.75">
      <c r="A107" s="38"/>
      <c r="B107" s="46" t="s">
        <v>127</v>
      </c>
      <c r="C107" s="42" t="s">
        <v>23</v>
      </c>
      <c r="D107" s="54" t="s">
        <v>392</v>
      </c>
      <c r="E107" s="45" t="s">
        <v>239</v>
      </c>
      <c r="F107" s="40" t="s">
        <v>126</v>
      </c>
      <c r="G107" s="90">
        <v>1</v>
      </c>
      <c r="H107" s="90">
        <v>0</v>
      </c>
    </row>
    <row r="108" spans="1:8" ht="15.75">
      <c r="A108" s="36" t="s">
        <v>73</v>
      </c>
      <c r="B108" s="39" t="s">
        <v>42</v>
      </c>
      <c r="C108" s="42" t="s">
        <v>23</v>
      </c>
      <c r="D108" s="40" t="s">
        <v>43</v>
      </c>
      <c r="E108" s="45"/>
      <c r="F108" s="40"/>
      <c r="G108" s="89">
        <f>G109+G112+G115</f>
        <v>14397.499999999998</v>
      </c>
      <c r="H108" s="89">
        <f>H109+H112+H115</f>
        <v>14321.91</v>
      </c>
    </row>
    <row r="109" spans="1:8" ht="15.75">
      <c r="A109" s="36" t="s">
        <v>69</v>
      </c>
      <c r="B109" s="39" t="s">
        <v>319</v>
      </c>
      <c r="C109" s="42" t="s">
        <v>23</v>
      </c>
      <c r="D109" s="40" t="s">
        <v>318</v>
      </c>
      <c r="E109" s="45"/>
      <c r="F109" s="45"/>
      <c r="G109" s="89">
        <f>G110</f>
        <v>360.6</v>
      </c>
      <c r="H109" s="89">
        <f>H110</f>
        <v>360.58</v>
      </c>
    </row>
    <row r="110" spans="1:8" ht="45">
      <c r="A110" s="50" t="s">
        <v>205</v>
      </c>
      <c r="B110" s="44" t="s">
        <v>369</v>
      </c>
      <c r="C110" s="42" t="s">
        <v>23</v>
      </c>
      <c r="D110" s="45" t="s">
        <v>318</v>
      </c>
      <c r="E110" s="40" t="s">
        <v>370</v>
      </c>
      <c r="F110" s="45"/>
      <c r="G110" s="89">
        <f aca="true" t="shared" si="1" ref="G110:H113">G111</f>
        <v>360.6</v>
      </c>
      <c r="H110" s="89">
        <f t="shared" si="1"/>
        <v>360.58</v>
      </c>
    </row>
    <row r="111" spans="1:8" ht="30.75" customHeight="1">
      <c r="A111" s="42"/>
      <c r="B111" s="44" t="s">
        <v>125</v>
      </c>
      <c r="C111" s="42" t="s">
        <v>23</v>
      </c>
      <c r="D111" s="45" t="s">
        <v>318</v>
      </c>
      <c r="E111" s="45" t="s">
        <v>370</v>
      </c>
      <c r="F111" s="40" t="s">
        <v>114</v>
      </c>
      <c r="G111" s="90">
        <v>360.6</v>
      </c>
      <c r="H111" s="90">
        <v>360.58</v>
      </c>
    </row>
    <row r="112" spans="1:8" s="127" customFormat="1" ht="15.75">
      <c r="A112" s="38" t="s">
        <v>378</v>
      </c>
      <c r="B112" s="55" t="s">
        <v>385</v>
      </c>
      <c r="C112" s="38" t="s">
        <v>23</v>
      </c>
      <c r="D112" s="40" t="s">
        <v>384</v>
      </c>
      <c r="E112" s="40"/>
      <c r="F112" s="40"/>
      <c r="G112" s="89">
        <f>G113</f>
        <v>620.7</v>
      </c>
      <c r="H112" s="89">
        <f>H113</f>
        <v>620.66</v>
      </c>
    </row>
    <row r="113" spans="1:8" ht="60">
      <c r="A113" s="50" t="s">
        <v>379</v>
      </c>
      <c r="B113" s="44" t="s">
        <v>120</v>
      </c>
      <c r="C113" s="42" t="s">
        <v>23</v>
      </c>
      <c r="D113" s="45" t="s">
        <v>384</v>
      </c>
      <c r="E113" s="40" t="s">
        <v>243</v>
      </c>
      <c r="F113" s="45"/>
      <c r="G113" s="89">
        <f t="shared" si="1"/>
        <v>620.7</v>
      </c>
      <c r="H113" s="89">
        <f t="shared" si="1"/>
        <v>620.66</v>
      </c>
    </row>
    <row r="114" spans="1:8" ht="30.75" customHeight="1">
      <c r="A114" s="42"/>
      <c r="B114" s="44" t="s">
        <v>125</v>
      </c>
      <c r="C114" s="42" t="s">
        <v>23</v>
      </c>
      <c r="D114" s="45" t="s">
        <v>384</v>
      </c>
      <c r="E114" s="45" t="s">
        <v>243</v>
      </c>
      <c r="F114" s="40" t="s">
        <v>114</v>
      </c>
      <c r="G114" s="90">
        <v>620.7</v>
      </c>
      <c r="H114" s="90">
        <v>620.66</v>
      </c>
    </row>
    <row r="115" spans="1:8" ht="15.75">
      <c r="A115" s="36" t="s">
        <v>380</v>
      </c>
      <c r="B115" s="55" t="s">
        <v>44</v>
      </c>
      <c r="C115" s="42" t="s">
        <v>23</v>
      </c>
      <c r="D115" s="40" t="s">
        <v>45</v>
      </c>
      <c r="E115" s="45"/>
      <c r="F115" s="40"/>
      <c r="G115" s="89">
        <f>G116+G118+G120</f>
        <v>13416.199999999999</v>
      </c>
      <c r="H115" s="89">
        <f>H116+H118+H120</f>
        <v>13340.67</v>
      </c>
    </row>
    <row r="116" spans="1:8" ht="75.75" customHeight="1">
      <c r="A116" s="42" t="s">
        <v>381</v>
      </c>
      <c r="B116" s="62" t="s">
        <v>267</v>
      </c>
      <c r="C116" s="42" t="s">
        <v>23</v>
      </c>
      <c r="D116" s="45" t="s">
        <v>45</v>
      </c>
      <c r="E116" s="40" t="s">
        <v>266</v>
      </c>
      <c r="F116" s="45"/>
      <c r="G116" s="89">
        <f>G117</f>
        <v>7749.2</v>
      </c>
      <c r="H116" s="89">
        <f>H117</f>
        <v>7736.73</v>
      </c>
    </row>
    <row r="117" spans="1:8" ht="30">
      <c r="A117" s="42"/>
      <c r="B117" s="44" t="s">
        <v>125</v>
      </c>
      <c r="C117" s="42" t="s">
        <v>23</v>
      </c>
      <c r="D117" s="45" t="s">
        <v>45</v>
      </c>
      <c r="E117" s="45" t="s">
        <v>266</v>
      </c>
      <c r="F117" s="40" t="s">
        <v>114</v>
      </c>
      <c r="G117" s="90">
        <v>7749.2</v>
      </c>
      <c r="H117" s="90">
        <v>7736.73</v>
      </c>
    </row>
    <row r="118" spans="1:8" ht="75">
      <c r="A118" s="42" t="s">
        <v>382</v>
      </c>
      <c r="B118" s="44" t="s">
        <v>257</v>
      </c>
      <c r="C118" s="38" t="s">
        <v>23</v>
      </c>
      <c r="D118" s="40" t="s">
        <v>45</v>
      </c>
      <c r="E118" s="40" t="s">
        <v>265</v>
      </c>
      <c r="F118" s="45"/>
      <c r="G118" s="89">
        <f>G119</f>
        <v>5666.4</v>
      </c>
      <c r="H118" s="89">
        <f>H119</f>
        <v>5603.34</v>
      </c>
    </row>
    <row r="119" spans="1:8" ht="30">
      <c r="A119" s="42"/>
      <c r="B119" s="44" t="s">
        <v>125</v>
      </c>
      <c r="C119" s="42" t="s">
        <v>23</v>
      </c>
      <c r="D119" s="45" t="s">
        <v>45</v>
      </c>
      <c r="E119" s="45" t="s">
        <v>265</v>
      </c>
      <c r="F119" s="40" t="s">
        <v>114</v>
      </c>
      <c r="G119" s="90">
        <v>5666.4</v>
      </c>
      <c r="H119" s="90">
        <v>5603.34</v>
      </c>
    </row>
    <row r="120" spans="1:8" s="127" customFormat="1" ht="75">
      <c r="A120" s="42" t="s">
        <v>383</v>
      </c>
      <c r="B120" s="101" t="s">
        <v>118</v>
      </c>
      <c r="C120" s="38" t="s">
        <v>23</v>
      </c>
      <c r="D120" s="40" t="s">
        <v>45</v>
      </c>
      <c r="E120" s="45" t="s">
        <v>238</v>
      </c>
      <c r="F120" s="40"/>
      <c r="G120" s="89">
        <f>G121</f>
        <v>0.6</v>
      </c>
      <c r="H120" s="89">
        <f>H121</f>
        <v>0.6</v>
      </c>
    </row>
    <row r="121" spans="1:8" ht="90">
      <c r="A121" s="42"/>
      <c r="B121" s="44" t="s">
        <v>122</v>
      </c>
      <c r="C121" s="42" t="s">
        <v>23</v>
      </c>
      <c r="D121" s="45" t="s">
        <v>45</v>
      </c>
      <c r="E121" s="45" t="s">
        <v>238</v>
      </c>
      <c r="F121" s="40" t="s">
        <v>121</v>
      </c>
      <c r="G121" s="90">
        <v>0.6</v>
      </c>
      <c r="H121" s="90">
        <v>0.6</v>
      </c>
    </row>
    <row r="122" spans="1:8" ht="15.75">
      <c r="A122" s="36" t="s">
        <v>78</v>
      </c>
      <c r="B122" s="55" t="s">
        <v>198</v>
      </c>
      <c r="C122" s="42" t="s">
        <v>23</v>
      </c>
      <c r="D122" s="40" t="s">
        <v>200</v>
      </c>
      <c r="E122" s="54"/>
      <c r="F122" s="54"/>
      <c r="G122" s="89">
        <f>G124</f>
        <v>88</v>
      </c>
      <c r="H122" s="89">
        <f>H124</f>
        <v>88</v>
      </c>
    </row>
    <row r="123" spans="1:8" ht="15.75">
      <c r="A123" s="36" t="s">
        <v>74</v>
      </c>
      <c r="B123" s="55" t="s">
        <v>260</v>
      </c>
      <c r="C123" s="42" t="s">
        <v>23</v>
      </c>
      <c r="D123" s="40" t="s">
        <v>199</v>
      </c>
      <c r="E123" s="54"/>
      <c r="F123" s="54"/>
      <c r="G123" s="89">
        <f>G124</f>
        <v>88</v>
      </c>
      <c r="H123" s="89">
        <f>H124</f>
        <v>88</v>
      </c>
    </row>
    <row r="124" spans="1:8" ht="90">
      <c r="A124" s="42" t="s">
        <v>75</v>
      </c>
      <c r="B124" s="44" t="s">
        <v>344</v>
      </c>
      <c r="C124" s="42" t="s">
        <v>23</v>
      </c>
      <c r="D124" s="45" t="s">
        <v>199</v>
      </c>
      <c r="E124" s="40" t="s">
        <v>252</v>
      </c>
      <c r="F124" s="40"/>
      <c r="G124" s="89">
        <f>G125</f>
        <v>88</v>
      </c>
      <c r="H124" s="89">
        <f>H125</f>
        <v>88</v>
      </c>
    </row>
    <row r="125" spans="1:8" ht="45">
      <c r="A125" s="42"/>
      <c r="B125" s="47" t="s">
        <v>256</v>
      </c>
      <c r="C125" s="42" t="s">
        <v>23</v>
      </c>
      <c r="D125" s="45" t="s">
        <v>199</v>
      </c>
      <c r="E125" s="45" t="s">
        <v>252</v>
      </c>
      <c r="F125" s="40" t="s">
        <v>124</v>
      </c>
      <c r="G125" s="90">
        <v>88</v>
      </c>
      <c r="H125" s="90">
        <v>88</v>
      </c>
    </row>
    <row r="126" spans="1:8" ht="15.75">
      <c r="A126" s="36" t="s">
        <v>98</v>
      </c>
      <c r="B126" s="55" t="s">
        <v>84</v>
      </c>
      <c r="C126" s="42" t="s">
        <v>23</v>
      </c>
      <c r="D126" s="40" t="s">
        <v>85</v>
      </c>
      <c r="E126" s="45"/>
      <c r="F126" s="40"/>
      <c r="G126" s="89">
        <f aca="true" t="shared" si="2" ref="G126:H128">G127</f>
        <v>2192.5</v>
      </c>
      <c r="H126" s="89">
        <f t="shared" si="2"/>
        <v>2192.5</v>
      </c>
    </row>
    <row r="127" spans="1:8" ht="15.75">
      <c r="A127" s="36" t="s">
        <v>115</v>
      </c>
      <c r="B127" s="39" t="s">
        <v>41</v>
      </c>
      <c r="C127" s="42" t="s">
        <v>23</v>
      </c>
      <c r="D127" s="40" t="s">
        <v>83</v>
      </c>
      <c r="E127" s="63"/>
      <c r="F127" s="45"/>
      <c r="G127" s="89">
        <f t="shared" si="2"/>
        <v>2192.5</v>
      </c>
      <c r="H127" s="89">
        <f t="shared" si="2"/>
        <v>2192.5</v>
      </c>
    </row>
    <row r="128" spans="1:8" ht="75">
      <c r="A128" s="50" t="s">
        <v>195</v>
      </c>
      <c r="B128" s="44" t="s">
        <v>351</v>
      </c>
      <c r="C128" s="42" t="s">
        <v>23</v>
      </c>
      <c r="D128" s="45" t="s">
        <v>83</v>
      </c>
      <c r="E128" s="40" t="s">
        <v>244</v>
      </c>
      <c r="F128" s="40"/>
      <c r="G128" s="89">
        <f t="shared" si="2"/>
        <v>2192.5</v>
      </c>
      <c r="H128" s="89">
        <f t="shared" si="2"/>
        <v>2192.5</v>
      </c>
    </row>
    <row r="129" spans="1:8" ht="45">
      <c r="A129" s="38"/>
      <c r="B129" s="47" t="s">
        <v>256</v>
      </c>
      <c r="C129" s="42" t="s">
        <v>23</v>
      </c>
      <c r="D129" s="45" t="s">
        <v>83</v>
      </c>
      <c r="E129" s="45" t="s">
        <v>244</v>
      </c>
      <c r="F129" s="40" t="s">
        <v>124</v>
      </c>
      <c r="G129" s="90">
        <v>2192.5</v>
      </c>
      <c r="H129" s="90">
        <f>2140+52.5</f>
        <v>2192.5</v>
      </c>
    </row>
    <row r="130" spans="1:8" ht="42.75">
      <c r="A130" s="64" t="s">
        <v>61</v>
      </c>
      <c r="B130" s="132" t="s">
        <v>116</v>
      </c>
      <c r="C130" s="42" t="s">
        <v>110</v>
      </c>
      <c r="D130" s="54"/>
      <c r="E130" s="54"/>
      <c r="F130" s="54"/>
      <c r="G130" s="89">
        <f>G131</f>
        <v>3183.8999999999996</v>
      </c>
      <c r="H130" s="89">
        <f>H131</f>
        <v>3178.01</v>
      </c>
    </row>
    <row r="131" spans="1:8" ht="15.75">
      <c r="A131" s="65">
        <v>12</v>
      </c>
      <c r="B131" s="66" t="s">
        <v>8</v>
      </c>
      <c r="C131" s="42" t="s">
        <v>110</v>
      </c>
      <c r="D131" s="52" t="s">
        <v>10</v>
      </c>
      <c r="E131" s="54"/>
      <c r="F131" s="54"/>
      <c r="G131" s="89">
        <f>G132</f>
        <v>3183.8999999999996</v>
      </c>
      <c r="H131" s="89">
        <f>H132</f>
        <v>3178.01</v>
      </c>
    </row>
    <row r="132" spans="1:8" ht="28.5">
      <c r="A132" s="50" t="s">
        <v>86</v>
      </c>
      <c r="B132" s="67" t="s">
        <v>111</v>
      </c>
      <c r="C132" s="42" t="s">
        <v>110</v>
      </c>
      <c r="D132" s="52" t="s">
        <v>112</v>
      </c>
      <c r="E132" s="54"/>
      <c r="F132" s="54"/>
      <c r="G132" s="89">
        <f>G133+G136</f>
        <v>3183.8999999999996</v>
      </c>
      <c r="H132" s="89">
        <f>H133+H136</f>
        <v>3178.01</v>
      </c>
    </row>
    <row r="133" spans="1:8" ht="15.75">
      <c r="A133" s="42" t="s">
        <v>87</v>
      </c>
      <c r="B133" s="44" t="s">
        <v>197</v>
      </c>
      <c r="C133" s="42" t="s">
        <v>110</v>
      </c>
      <c r="D133" s="45" t="s">
        <v>112</v>
      </c>
      <c r="E133" s="40" t="s">
        <v>242</v>
      </c>
      <c r="F133" s="45"/>
      <c r="G133" s="89">
        <f>G134+G135</f>
        <v>945.2</v>
      </c>
      <c r="H133" s="89">
        <f>H134+H135</f>
        <v>940.22</v>
      </c>
    </row>
    <row r="134" spans="1:8" ht="93.75" customHeight="1">
      <c r="A134" s="42"/>
      <c r="B134" s="44" t="s">
        <v>122</v>
      </c>
      <c r="C134" s="42" t="s">
        <v>110</v>
      </c>
      <c r="D134" s="45" t="s">
        <v>112</v>
      </c>
      <c r="E134" s="45" t="s">
        <v>242</v>
      </c>
      <c r="F134" s="40" t="s">
        <v>121</v>
      </c>
      <c r="G134" s="90">
        <v>945.1</v>
      </c>
      <c r="H134" s="90">
        <v>940.21</v>
      </c>
    </row>
    <row r="135" spans="1:8" ht="15.75">
      <c r="A135" s="42"/>
      <c r="B135" s="46" t="s">
        <v>127</v>
      </c>
      <c r="C135" s="42" t="s">
        <v>110</v>
      </c>
      <c r="D135" s="45" t="s">
        <v>112</v>
      </c>
      <c r="E135" s="45" t="s">
        <v>242</v>
      </c>
      <c r="F135" s="40" t="s">
        <v>126</v>
      </c>
      <c r="G135" s="90">
        <v>0.1</v>
      </c>
      <c r="H135" s="90">
        <v>0.01</v>
      </c>
    </row>
    <row r="136" spans="1:8" ht="30">
      <c r="A136" s="42" t="s">
        <v>410</v>
      </c>
      <c r="B136" s="44" t="s">
        <v>408</v>
      </c>
      <c r="C136" s="42" t="s">
        <v>110</v>
      </c>
      <c r="D136" s="45" t="s">
        <v>112</v>
      </c>
      <c r="E136" s="40" t="s">
        <v>409</v>
      </c>
      <c r="F136" s="40"/>
      <c r="G136" s="89">
        <f>G137+G138</f>
        <v>2238.7</v>
      </c>
      <c r="H136" s="89">
        <f>H137+H138</f>
        <v>2237.79</v>
      </c>
    </row>
    <row r="137" spans="1:8" ht="93.75" customHeight="1">
      <c r="A137" s="42"/>
      <c r="B137" s="44" t="s">
        <v>122</v>
      </c>
      <c r="C137" s="42" t="s">
        <v>110</v>
      </c>
      <c r="D137" s="45" t="s">
        <v>112</v>
      </c>
      <c r="E137" s="45" t="s">
        <v>409</v>
      </c>
      <c r="F137" s="40" t="s">
        <v>121</v>
      </c>
      <c r="G137" s="90">
        <v>271.2</v>
      </c>
      <c r="H137" s="90">
        <v>271.13</v>
      </c>
    </row>
    <row r="138" spans="1:8" ht="45">
      <c r="A138" s="136"/>
      <c r="B138" s="47" t="s">
        <v>256</v>
      </c>
      <c r="C138" s="42" t="s">
        <v>110</v>
      </c>
      <c r="D138" s="45" t="s">
        <v>112</v>
      </c>
      <c r="E138" s="45" t="s">
        <v>409</v>
      </c>
      <c r="F138" s="40" t="s">
        <v>124</v>
      </c>
      <c r="G138" s="90">
        <v>1967.5</v>
      </c>
      <c r="H138" s="90">
        <v>1966.66</v>
      </c>
    </row>
    <row r="139" spans="1:8" ht="25.5" customHeight="1">
      <c r="A139" s="53"/>
      <c r="B139" s="38" t="s">
        <v>0</v>
      </c>
      <c r="C139" s="42"/>
      <c r="D139" s="45"/>
      <c r="E139" s="63"/>
      <c r="F139" s="45"/>
      <c r="G139" s="89">
        <f>G15+G29+G130</f>
        <v>81532.90000000001</v>
      </c>
      <c r="H139" s="89">
        <f>H15+H29+H130</f>
        <v>80277.68</v>
      </c>
    </row>
    <row r="140" spans="1:8" ht="15.75">
      <c r="A140" s="68"/>
      <c r="B140" s="69"/>
      <c r="C140" s="69"/>
      <c r="D140" s="70"/>
      <c r="E140" s="71"/>
      <c r="F140" s="70"/>
      <c r="G140" s="124"/>
      <c r="H140" s="124"/>
    </row>
  </sheetData>
  <sheetProtection/>
  <mergeCells count="10">
    <mergeCell ref="D5:G5"/>
    <mergeCell ref="D6:G6"/>
    <mergeCell ref="D1:G1"/>
    <mergeCell ref="D2:G2"/>
    <mergeCell ref="D3:G3"/>
    <mergeCell ref="D4:G4"/>
    <mergeCell ref="A9:H9"/>
    <mergeCell ref="A10:H10"/>
    <mergeCell ref="A11:H11"/>
    <mergeCell ref="A12:H12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SheetLayoutView="100" zoomScalePageLayoutView="0" workbookViewId="0" topLeftCell="A19">
      <selection activeCell="B113" sqref="B113"/>
    </sheetView>
  </sheetViews>
  <sheetFormatPr defaultColWidth="8.796875" defaultRowHeight="15"/>
  <cols>
    <col min="1" max="1" width="6.296875" style="119" customWidth="1"/>
    <col min="2" max="2" width="44.59765625" style="119" customWidth="1"/>
    <col min="3" max="3" width="7.19921875" style="120" customWidth="1"/>
    <col min="4" max="4" width="11.59765625" style="121" hidden="1" customWidth="1"/>
    <col min="5" max="5" width="8.796875" style="121" hidden="1" customWidth="1"/>
    <col min="6" max="7" width="13" style="122" customWidth="1"/>
    <col min="8" max="16384" width="8.8984375" style="100" customWidth="1"/>
  </cols>
  <sheetData>
    <row r="1" spans="1:7" ht="15.75">
      <c r="A1" s="102"/>
      <c r="B1" s="102"/>
      <c r="C1" s="153" t="s">
        <v>295</v>
      </c>
      <c r="D1" s="149"/>
      <c r="E1" s="149"/>
      <c r="F1" s="149"/>
      <c r="G1" s="150"/>
    </row>
    <row r="2" spans="1:7" ht="15.75">
      <c r="A2" s="102"/>
      <c r="B2" s="102"/>
      <c r="C2" s="154" t="s">
        <v>413</v>
      </c>
      <c r="D2" s="151"/>
      <c r="E2" s="151"/>
      <c r="F2" s="151"/>
      <c r="G2" s="150"/>
    </row>
    <row r="3" spans="1:7" ht="15.75" customHeight="1">
      <c r="A3" s="102"/>
      <c r="B3" s="102"/>
      <c r="C3" s="154" t="s">
        <v>322</v>
      </c>
      <c r="D3" s="151"/>
      <c r="E3" s="151"/>
      <c r="F3" s="151"/>
      <c r="G3" s="150"/>
    </row>
    <row r="4" spans="1:7" ht="15.75">
      <c r="A4" s="100"/>
      <c r="B4" s="100"/>
      <c r="C4" s="146" t="s">
        <v>93</v>
      </c>
      <c r="D4" s="152"/>
      <c r="E4" s="152"/>
      <c r="F4" s="152"/>
      <c r="G4" s="150"/>
    </row>
    <row r="5" spans="1:7" ht="15.75">
      <c r="A5" s="102"/>
      <c r="B5" s="102"/>
      <c r="C5" s="146" t="s">
        <v>91</v>
      </c>
      <c r="D5" s="152"/>
      <c r="E5" s="152"/>
      <c r="F5" s="152"/>
      <c r="G5" s="150"/>
    </row>
    <row r="6" spans="1:7" ht="15.75">
      <c r="A6" s="103"/>
      <c r="B6" s="104"/>
      <c r="C6" s="146" t="s">
        <v>414</v>
      </c>
      <c r="D6" s="152"/>
      <c r="E6" s="152"/>
      <c r="F6" s="152"/>
      <c r="G6" s="148"/>
    </row>
    <row r="7" spans="1:7" ht="15.75">
      <c r="A7" s="103"/>
      <c r="B7" s="104"/>
      <c r="C7" s="105"/>
      <c r="D7" s="105"/>
      <c r="E7" s="105"/>
      <c r="F7" s="106"/>
      <c r="G7" s="106"/>
    </row>
    <row r="8" spans="1:7" ht="15.75">
      <c r="A8" s="103"/>
      <c r="B8" s="104"/>
      <c r="C8" s="107"/>
      <c r="D8" s="107"/>
      <c r="E8" s="107"/>
      <c r="F8" s="106"/>
      <c r="G8" s="106"/>
    </row>
    <row r="9" spans="1:7" s="108" customFormat="1" ht="20.25">
      <c r="A9" s="165" t="s">
        <v>418</v>
      </c>
      <c r="B9" s="165"/>
      <c r="C9" s="165"/>
      <c r="D9" s="165"/>
      <c r="E9" s="165"/>
      <c r="F9" s="165"/>
      <c r="G9" s="166"/>
    </row>
    <row r="10" spans="1:7" s="108" customFormat="1" ht="20.25" customHeight="1">
      <c r="A10" s="165" t="s">
        <v>416</v>
      </c>
      <c r="B10" s="165"/>
      <c r="C10" s="165"/>
      <c r="D10" s="165"/>
      <c r="E10" s="165"/>
      <c r="F10" s="165"/>
      <c r="G10" s="166"/>
    </row>
    <row r="11" spans="1:7" s="108" customFormat="1" ht="20.25">
      <c r="A11" s="165" t="s">
        <v>423</v>
      </c>
      <c r="B11" s="165"/>
      <c r="C11" s="165"/>
      <c r="D11" s="165"/>
      <c r="E11" s="165"/>
      <c r="F11" s="165"/>
      <c r="G11" s="166"/>
    </row>
    <row r="12" spans="1:7" s="108" customFormat="1" ht="20.25">
      <c r="A12" s="165" t="s">
        <v>420</v>
      </c>
      <c r="B12" s="165"/>
      <c r="C12" s="165"/>
      <c r="D12" s="165"/>
      <c r="E12" s="165"/>
      <c r="F12" s="165"/>
      <c r="G12" s="166"/>
    </row>
    <row r="13" spans="1:7" s="108" customFormat="1" ht="20.25">
      <c r="A13" s="130"/>
      <c r="B13" s="130"/>
      <c r="C13" s="130"/>
      <c r="D13" s="130"/>
      <c r="E13" s="130"/>
      <c r="F13" s="130"/>
      <c r="G13" s="130"/>
    </row>
    <row r="14" spans="1:7" s="109" customFormat="1" ht="51">
      <c r="A14" s="140" t="s">
        <v>1</v>
      </c>
      <c r="B14" s="139" t="s">
        <v>2</v>
      </c>
      <c r="C14" s="139" t="s">
        <v>3</v>
      </c>
      <c r="D14" s="141" t="s">
        <v>4</v>
      </c>
      <c r="E14" s="141" t="s">
        <v>117</v>
      </c>
      <c r="F14" s="91" t="s">
        <v>429</v>
      </c>
      <c r="G14" s="91" t="s">
        <v>430</v>
      </c>
    </row>
    <row r="15" spans="1:7" ht="15.75">
      <c r="A15" s="38" t="s">
        <v>7</v>
      </c>
      <c r="B15" s="39" t="s">
        <v>8</v>
      </c>
      <c r="C15" s="40" t="s">
        <v>10</v>
      </c>
      <c r="D15" s="41"/>
      <c r="E15" s="38"/>
      <c r="F15" s="94">
        <f>F16+F19+F45+F28+F48+F38</f>
        <v>21556.9</v>
      </c>
      <c r="G15" s="94">
        <f>G16+G19+G45+G28+G48+G38</f>
        <v>20982.54</v>
      </c>
    </row>
    <row r="16" spans="1:7" ht="30">
      <c r="A16" s="42" t="s">
        <v>11</v>
      </c>
      <c r="B16" s="51" t="s">
        <v>46</v>
      </c>
      <c r="C16" s="45" t="s">
        <v>12</v>
      </c>
      <c r="D16" s="63"/>
      <c r="E16" s="45"/>
      <c r="F16" s="93">
        <f>F17</f>
        <v>1638.8</v>
      </c>
      <c r="G16" s="93">
        <f>G17</f>
        <v>1638.34</v>
      </c>
    </row>
    <row r="17" spans="1:7" ht="15.75" hidden="1">
      <c r="A17" s="42" t="s">
        <v>13</v>
      </c>
      <c r="B17" s="44" t="s">
        <v>14</v>
      </c>
      <c r="C17" s="45" t="s">
        <v>12</v>
      </c>
      <c r="D17" s="45" t="s">
        <v>231</v>
      </c>
      <c r="E17" s="45"/>
      <c r="F17" s="93">
        <f>F18</f>
        <v>1638.8</v>
      </c>
      <c r="G17" s="93">
        <f>G18</f>
        <v>1638.34</v>
      </c>
    </row>
    <row r="18" spans="1:7" ht="62.25" customHeight="1" hidden="1">
      <c r="A18" s="42"/>
      <c r="B18" s="44" t="s">
        <v>122</v>
      </c>
      <c r="C18" s="45" t="s">
        <v>12</v>
      </c>
      <c r="D18" s="45" t="s">
        <v>231</v>
      </c>
      <c r="E18" s="45" t="s">
        <v>121</v>
      </c>
      <c r="F18" s="93">
        <f>Ведомственная!G19</f>
        <v>1638.8</v>
      </c>
      <c r="G18" s="93">
        <f>Ведомственная!H19</f>
        <v>1638.34</v>
      </c>
    </row>
    <row r="19" spans="1:7" ht="45">
      <c r="A19" s="42" t="s">
        <v>15</v>
      </c>
      <c r="B19" s="51" t="s">
        <v>47</v>
      </c>
      <c r="C19" s="45" t="s">
        <v>16</v>
      </c>
      <c r="D19" s="45"/>
      <c r="E19" s="45"/>
      <c r="F19" s="93">
        <f>F20+F24+F26</f>
        <v>6788.3</v>
      </c>
      <c r="G19" s="93">
        <f>G20+G24+G26</f>
        <v>6414.53</v>
      </c>
    </row>
    <row r="20" spans="1:7" ht="45" hidden="1">
      <c r="A20" s="42" t="s">
        <v>17</v>
      </c>
      <c r="B20" s="44" t="s">
        <v>18</v>
      </c>
      <c r="C20" s="45" t="s">
        <v>16</v>
      </c>
      <c r="D20" s="45" t="s">
        <v>232</v>
      </c>
      <c r="E20" s="45"/>
      <c r="F20" s="93">
        <f>F21+F23+F22</f>
        <v>6590.5</v>
      </c>
      <c r="G20" s="93">
        <f>G21+G23+G22</f>
        <v>6315.139999999999</v>
      </c>
    </row>
    <row r="21" spans="1:7" ht="60" hidden="1">
      <c r="A21" s="42"/>
      <c r="B21" s="44" t="s">
        <v>122</v>
      </c>
      <c r="C21" s="45" t="s">
        <v>16</v>
      </c>
      <c r="D21" s="45" t="s">
        <v>232</v>
      </c>
      <c r="E21" s="45" t="s">
        <v>121</v>
      </c>
      <c r="F21" s="93">
        <f>Ведомственная!G22</f>
        <v>4416.5</v>
      </c>
      <c r="G21" s="93">
        <f>Ведомственная!H22</f>
        <v>4199.73</v>
      </c>
    </row>
    <row r="22" spans="1:7" ht="30" hidden="1">
      <c r="A22" s="42"/>
      <c r="B22" s="47" t="s">
        <v>123</v>
      </c>
      <c r="C22" s="45" t="s">
        <v>16</v>
      </c>
      <c r="D22" s="45" t="s">
        <v>232</v>
      </c>
      <c r="E22" s="45" t="s">
        <v>124</v>
      </c>
      <c r="F22" s="93">
        <f>Ведомственная!G23</f>
        <v>2169</v>
      </c>
      <c r="G22" s="93">
        <f>Ведомственная!H23</f>
        <v>2111.67</v>
      </c>
    </row>
    <row r="23" spans="1:7" ht="15.75" hidden="1">
      <c r="A23" s="42"/>
      <c r="B23" s="44" t="s">
        <v>127</v>
      </c>
      <c r="C23" s="45" t="s">
        <v>16</v>
      </c>
      <c r="D23" s="45" t="s">
        <v>232</v>
      </c>
      <c r="E23" s="45" t="s">
        <v>126</v>
      </c>
      <c r="F23" s="93">
        <f>Ведомственная!G24</f>
        <v>5</v>
      </c>
      <c r="G23" s="93">
        <f>Ведомственная!H24</f>
        <v>3.74</v>
      </c>
    </row>
    <row r="24" spans="1:7" ht="45" hidden="1">
      <c r="A24" s="42" t="s">
        <v>201</v>
      </c>
      <c r="B24" s="44" t="s">
        <v>89</v>
      </c>
      <c r="C24" s="45" t="s">
        <v>16</v>
      </c>
      <c r="D24" s="45" t="s">
        <v>233</v>
      </c>
      <c r="E24" s="45"/>
      <c r="F24" s="93">
        <f>F25</f>
        <v>113.8</v>
      </c>
      <c r="G24" s="93">
        <f>G25</f>
        <v>15.39</v>
      </c>
    </row>
    <row r="25" spans="1:7" ht="60" hidden="1">
      <c r="A25" s="42"/>
      <c r="B25" s="44" t="s">
        <v>122</v>
      </c>
      <c r="C25" s="45" t="s">
        <v>16</v>
      </c>
      <c r="D25" s="45" t="s">
        <v>233</v>
      </c>
      <c r="E25" s="45" t="s">
        <v>121</v>
      </c>
      <c r="F25" s="93">
        <f>Ведомственная!G26</f>
        <v>113.8</v>
      </c>
      <c r="G25" s="93">
        <f>Ведомственная!H26</f>
        <v>15.39</v>
      </c>
    </row>
    <row r="26" spans="1:7" ht="45" hidden="1">
      <c r="A26" s="42"/>
      <c r="B26" s="48" t="s">
        <v>90</v>
      </c>
      <c r="C26" s="45" t="s">
        <v>16</v>
      </c>
      <c r="D26" s="45" t="s">
        <v>255</v>
      </c>
      <c r="E26" s="45"/>
      <c r="F26" s="93">
        <f>F27</f>
        <v>84</v>
      </c>
      <c r="G26" s="93">
        <f>G27</f>
        <v>84</v>
      </c>
    </row>
    <row r="27" spans="1:7" ht="15.75" hidden="1">
      <c r="A27" s="42"/>
      <c r="B27" s="48" t="s">
        <v>127</v>
      </c>
      <c r="C27" s="45" t="s">
        <v>16</v>
      </c>
      <c r="D27" s="45" t="s">
        <v>255</v>
      </c>
      <c r="E27" s="45" t="s">
        <v>126</v>
      </c>
      <c r="F27" s="93">
        <f>Ведомственная!G28</f>
        <v>84</v>
      </c>
      <c r="G27" s="93">
        <f>Ведомственная!H28</f>
        <v>84</v>
      </c>
    </row>
    <row r="28" spans="1:7" ht="45">
      <c r="A28" s="42" t="s">
        <v>208</v>
      </c>
      <c r="B28" s="51" t="s">
        <v>48</v>
      </c>
      <c r="C28" s="45" t="s">
        <v>25</v>
      </c>
      <c r="D28" s="45"/>
      <c r="E28" s="45"/>
      <c r="F28" s="93">
        <f>F31+F29+F35</f>
        <v>9378.7</v>
      </c>
      <c r="G28" s="93">
        <f>G31+G29+G35</f>
        <v>9184.46</v>
      </c>
    </row>
    <row r="29" spans="1:7" ht="30" hidden="1">
      <c r="A29" s="42" t="s">
        <v>209</v>
      </c>
      <c r="B29" s="44" t="s">
        <v>27</v>
      </c>
      <c r="C29" s="45" t="s">
        <v>25</v>
      </c>
      <c r="D29" s="45" t="s">
        <v>234</v>
      </c>
      <c r="E29" s="45"/>
      <c r="F29" s="169">
        <f>F30</f>
        <v>1395.3</v>
      </c>
      <c r="G29" s="93">
        <f>G30</f>
        <v>1394.73</v>
      </c>
    </row>
    <row r="30" spans="1:7" ht="60" hidden="1">
      <c r="A30" s="42"/>
      <c r="B30" s="44" t="s">
        <v>122</v>
      </c>
      <c r="C30" s="45" t="s">
        <v>25</v>
      </c>
      <c r="D30" s="45" t="s">
        <v>234</v>
      </c>
      <c r="E30" s="45" t="s">
        <v>121</v>
      </c>
      <c r="F30" s="169">
        <f>Ведомственная!G33</f>
        <v>1395.3</v>
      </c>
      <c r="G30" s="93">
        <f>Ведомственная!H33</f>
        <v>1394.73</v>
      </c>
    </row>
    <row r="31" spans="1:7" ht="30" hidden="1">
      <c r="A31" s="42" t="s">
        <v>210</v>
      </c>
      <c r="B31" s="51" t="s">
        <v>29</v>
      </c>
      <c r="C31" s="45" t="s">
        <v>25</v>
      </c>
      <c r="D31" s="45" t="s">
        <v>235</v>
      </c>
      <c r="E31" s="45"/>
      <c r="F31" s="169">
        <f>F32+F33+F34</f>
        <v>5279.1</v>
      </c>
      <c r="G31" s="93">
        <f>G32+G33+G34</f>
        <v>5097.589999999999</v>
      </c>
    </row>
    <row r="32" spans="1:7" ht="60" hidden="1">
      <c r="A32" s="42"/>
      <c r="B32" s="44" t="s">
        <v>122</v>
      </c>
      <c r="C32" s="45" t="s">
        <v>25</v>
      </c>
      <c r="D32" s="45" t="s">
        <v>235</v>
      </c>
      <c r="E32" s="45" t="s">
        <v>121</v>
      </c>
      <c r="F32" s="169">
        <f>Ведомственная!G35</f>
        <v>4571.6</v>
      </c>
      <c r="G32" s="93">
        <f>Ведомственная!H35</f>
        <v>4445.66</v>
      </c>
    </row>
    <row r="33" spans="1:7" ht="30" hidden="1">
      <c r="A33" s="42"/>
      <c r="B33" s="101" t="s">
        <v>113</v>
      </c>
      <c r="C33" s="45" t="s">
        <v>25</v>
      </c>
      <c r="D33" s="45" t="s">
        <v>235</v>
      </c>
      <c r="E33" s="45" t="s">
        <v>124</v>
      </c>
      <c r="F33" s="169">
        <f>Ведомственная!G36</f>
        <v>700.5</v>
      </c>
      <c r="G33" s="93">
        <f>Ведомственная!H36</f>
        <v>651.65</v>
      </c>
    </row>
    <row r="34" spans="1:7" ht="15.75" hidden="1">
      <c r="A34" s="42"/>
      <c r="B34" s="44" t="s">
        <v>127</v>
      </c>
      <c r="C34" s="45" t="s">
        <v>25</v>
      </c>
      <c r="D34" s="45" t="s">
        <v>235</v>
      </c>
      <c r="E34" s="45" t="s">
        <v>126</v>
      </c>
      <c r="F34" s="169">
        <f>Ведомственная!G37</f>
        <v>7</v>
      </c>
      <c r="G34" s="93">
        <f>Ведомственная!H37</f>
        <v>0.28</v>
      </c>
    </row>
    <row r="35" spans="1:7" ht="60.75" customHeight="1" hidden="1">
      <c r="A35" s="42" t="s">
        <v>272</v>
      </c>
      <c r="B35" s="48" t="s">
        <v>264</v>
      </c>
      <c r="C35" s="45" t="s">
        <v>25</v>
      </c>
      <c r="D35" s="45" t="s">
        <v>268</v>
      </c>
      <c r="E35" s="45"/>
      <c r="F35" s="93">
        <f>F36+F37</f>
        <v>2704.3</v>
      </c>
      <c r="G35" s="93">
        <f>G36+G37</f>
        <v>2692.14</v>
      </c>
    </row>
    <row r="36" spans="1:7" ht="60" hidden="1">
      <c r="A36" s="42"/>
      <c r="B36" s="44" t="s">
        <v>122</v>
      </c>
      <c r="C36" s="45" t="s">
        <v>25</v>
      </c>
      <c r="D36" s="45" t="s">
        <v>268</v>
      </c>
      <c r="E36" s="45" t="s">
        <v>121</v>
      </c>
      <c r="F36" s="93">
        <f>Ведомственная!G39</f>
        <v>2506.9</v>
      </c>
      <c r="G36" s="93">
        <f>Ведомственная!H39</f>
        <v>2494.99</v>
      </c>
    </row>
    <row r="37" spans="1:7" ht="30" hidden="1">
      <c r="A37" s="42"/>
      <c r="B37" s="47" t="s">
        <v>256</v>
      </c>
      <c r="C37" s="45" t="s">
        <v>25</v>
      </c>
      <c r="D37" s="45" t="s">
        <v>268</v>
      </c>
      <c r="E37" s="45" t="s">
        <v>124</v>
      </c>
      <c r="F37" s="93">
        <f>Ведомственная!G40</f>
        <v>197.4</v>
      </c>
      <c r="G37" s="93">
        <f>Ведомственная!H40</f>
        <v>197.15</v>
      </c>
    </row>
    <row r="38" spans="1:7" ht="15.75">
      <c r="A38" s="42" t="s">
        <v>272</v>
      </c>
      <c r="B38" s="44" t="s">
        <v>111</v>
      </c>
      <c r="C38" s="45" t="s">
        <v>112</v>
      </c>
      <c r="D38" s="45"/>
      <c r="E38" s="45"/>
      <c r="F38" s="93">
        <f>F39+F42</f>
        <v>3183.8999999999996</v>
      </c>
      <c r="G38" s="93">
        <f>G39+G42</f>
        <v>3178.01</v>
      </c>
    </row>
    <row r="39" spans="1:7" ht="15.75" hidden="1">
      <c r="A39" s="42" t="s">
        <v>411</v>
      </c>
      <c r="B39" s="44" t="s">
        <v>197</v>
      </c>
      <c r="C39" s="45" t="s">
        <v>112</v>
      </c>
      <c r="D39" s="45" t="s">
        <v>242</v>
      </c>
      <c r="E39" s="45"/>
      <c r="F39" s="93">
        <f>F40+F41</f>
        <v>945.2</v>
      </c>
      <c r="G39" s="93">
        <f>G40+G41</f>
        <v>940.22</v>
      </c>
    </row>
    <row r="40" spans="1:7" ht="60" hidden="1">
      <c r="A40" s="42"/>
      <c r="B40" s="44" t="s">
        <v>122</v>
      </c>
      <c r="C40" s="45" t="s">
        <v>112</v>
      </c>
      <c r="D40" s="45" t="s">
        <v>242</v>
      </c>
      <c r="E40" s="45" t="s">
        <v>121</v>
      </c>
      <c r="F40" s="93">
        <f>Ведомственная!G134</f>
        <v>945.1</v>
      </c>
      <c r="G40" s="93">
        <f>Ведомственная!H134</f>
        <v>940.21</v>
      </c>
    </row>
    <row r="41" spans="1:7" ht="15.75" hidden="1">
      <c r="A41" s="42"/>
      <c r="B41" s="44" t="s">
        <v>127</v>
      </c>
      <c r="C41" s="45" t="s">
        <v>112</v>
      </c>
      <c r="D41" s="45" t="s">
        <v>242</v>
      </c>
      <c r="E41" s="45" t="s">
        <v>126</v>
      </c>
      <c r="F41" s="93">
        <f>Ведомственная!G135</f>
        <v>0.1</v>
      </c>
      <c r="G41" s="93">
        <f>Ведомственная!H135</f>
        <v>0.01</v>
      </c>
    </row>
    <row r="42" spans="1:7" ht="30" hidden="1">
      <c r="A42" s="42" t="s">
        <v>412</v>
      </c>
      <c r="B42" s="44" t="s">
        <v>408</v>
      </c>
      <c r="C42" s="45" t="s">
        <v>112</v>
      </c>
      <c r="D42" s="45" t="s">
        <v>409</v>
      </c>
      <c r="E42" s="45"/>
      <c r="F42" s="93">
        <f>F43+F44</f>
        <v>2238.7</v>
      </c>
      <c r="G42" s="93">
        <f>G43+G44</f>
        <v>2237.79</v>
      </c>
    </row>
    <row r="43" spans="1:7" ht="60" hidden="1">
      <c r="A43" s="42"/>
      <c r="B43" s="44" t="s">
        <v>122</v>
      </c>
      <c r="C43" s="45" t="s">
        <v>112</v>
      </c>
      <c r="D43" s="45" t="s">
        <v>409</v>
      </c>
      <c r="E43" s="45" t="s">
        <v>121</v>
      </c>
      <c r="F43" s="93">
        <v>271.2</v>
      </c>
      <c r="G43" s="93">
        <f>Ведомственная!H137</f>
        <v>271.13</v>
      </c>
    </row>
    <row r="44" spans="1:7" ht="30" hidden="1">
      <c r="A44" s="42"/>
      <c r="B44" s="47" t="s">
        <v>123</v>
      </c>
      <c r="C44" s="45" t="s">
        <v>112</v>
      </c>
      <c r="D44" s="45" t="s">
        <v>409</v>
      </c>
      <c r="E44" s="45" t="s">
        <v>124</v>
      </c>
      <c r="F44" s="93">
        <f>Ведомственная!G138</f>
        <v>1967.5</v>
      </c>
      <c r="G44" s="93">
        <f>Ведомственная!H138</f>
        <v>1966.66</v>
      </c>
    </row>
    <row r="45" spans="1:7" ht="15.75">
      <c r="A45" s="42" t="s">
        <v>273</v>
      </c>
      <c r="B45" s="44" t="s">
        <v>100</v>
      </c>
      <c r="C45" s="45" t="s">
        <v>104</v>
      </c>
      <c r="D45" s="45"/>
      <c r="E45" s="45"/>
      <c r="F45" s="93">
        <f>F46</f>
        <v>0</v>
      </c>
      <c r="G45" s="93">
        <f>G46</f>
        <v>0</v>
      </c>
    </row>
    <row r="46" spans="1:7" ht="21" customHeight="1" hidden="1">
      <c r="A46" s="42"/>
      <c r="B46" s="44" t="s">
        <v>101</v>
      </c>
      <c r="C46" s="45" t="s">
        <v>104</v>
      </c>
      <c r="D46" s="45" t="s">
        <v>253</v>
      </c>
      <c r="E46" s="45"/>
      <c r="F46" s="93">
        <f>F47</f>
        <v>0</v>
      </c>
      <c r="G46" s="93">
        <f>G47</f>
        <v>0</v>
      </c>
    </row>
    <row r="47" spans="1:7" ht="15.75" customHeight="1" hidden="1">
      <c r="A47" s="42"/>
      <c r="B47" s="44" t="s">
        <v>127</v>
      </c>
      <c r="C47" s="45" t="s">
        <v>104</v>
      </c>
      <c r="D47" s="45" t="s">
        <v>253</v>
      </c>
      <c r="E47" s="45" t="s">
        <v>126</v>
      </c>
      <c r="F47" s="93">
        <f>Ведомственная!G43</f>
        <v>0</v>
      </c>
      <c r="G47" s="93">
        <f>Ведомственная!H43</f>
        <v>0</v>
      </c>
    </row>
    <row r="48" spans="1:7" ht="15.75">
      <c r="A48" s="42" t="s">
        <v>274</v>
      </c>
      <c r="B48" s="51" t="s">
        <v>19</v>
      </c>
      <c r="C48" s="45" t="s">
        <v>81</v>
      </c>
      <c r="D48" s="45"/>
      <c r="E48" s="45"/>
      <c r="F48" s="93">
        <f>F49+F51+F53</f>
        <v>567.2</v>
      </c>
      <c r="G48" s="93">
        <f>G49+G51+G53</f>
        <v>567.2</v>
      </c>
    </row>
    <row r="49" spans="1:7" ht="60.75" customHeight="1" hidden="1">
      <c r="A49" s="42" t="s">
        <v>375</v>
      </c>
      <c r="B49" s="44" t="s">
        <v>263</v>
      </c>
      <c r="C49" s="45" t="s">
        <v>81</v>
      </c>
      <c r="D49" s="40" t="s">
        <v>262</v>
      </c>
      <c r="E49" s="45"/>
      <c r="F49" s="92">
        <f>F50</f>
        <v>7.2</v>
      </c>
      <c r="G49" s="92">
        <f>G50</f>
        <v>7.2</v>
      </c>
    </row>
    <row r="50" spans="1:7" ht="30" hidden="1">
      <c r="A50" s="42"/>
      <c r="B50" s="47" t="s">
        <v>123</v>
      </c>
      <c r="C50" s="45" t="s">
        <v>81</v>
      </c>
      <c r="D50" s="45" t="s">
        <v>262</v>
      </c>
      <c r="E50" s="40" t="s">
        <v>124</v>
      </c>
      <c r="F50" s="93">
        <f>Ведомственная!G46</f>
        <v>7.2</v>
      </c>
      <c r="G50" s="93">
        <f>Ведомственная!H46</f>
        <v>7.2</v>
      </c>
    </row>
    <row r="51" spans="1:7" ht="15.75" hidden="1">
      <c r="A51" s="42" t="s">
        <v>376</v>
      </c>
      <c r="B51" s="44" t="s">
        <v>94</v>
      </c>
      <c r="C51" s="45" t="s">
        <v>81</v>
      </c>
      <c r="D51" s="41" t="s">
        <v>254</v>
      </c>
      <c r="E51" s="40"/>
      <c r="F51" s="92">
        <f>F52</f>
        <v>200</v>
      </c>
      <c r="G51" s="92">
        <f>G52</f>
        <v>200</v>
      </c>
    </row>
    <row r="52" spans="1:7" ht="30" hidden="1">
      <c r="A52" s="42"/>
      <c r="B52" s="47" t="s">
        <v>123</v>
      </c>
      <c r="C52" s="45" t="s">
        <v>81</v>
      </c>
      <c r="D52" s="56" t="s">
        <v>254</v>
      </c>
      <c r="E52" s="40" t="s">
        <v>124</v>
      </c>
      <c r="F52" s="93">
        <f>Ведомственная!G48</f>
        <v>200</v>
      </c>
      <c r="G52" s="93">
        <f>Ведомственная!H48</f>
        <v>200</v>
      </c>
    </row>
    <row r="53" spans="1:7" ht="45" hidden="1">
      <c r="A53" s="42" t="s">
        <v>377</v>
      </c>
      <c r="B53" s="101" t="s">
        <v>345</v>
      </c>
      <c r="C53" s="45" t="s">
        <v>81</v>
      </c>
      <c r="D53" s="40" t="s">
        <v>237</v>
      </c>
      <c r="E53" s="40"/>
      <c r="F53" s="92">
        <f>F54</f>
        <v>360</v>
      </c>
      <c r="G53" s="92">
        <f>G54</f>
        <v>360</v>
      </c>
    </row>
    <row r="54" spans="1:7" ht="30" hidden="1">
      <c r="A54" s="110"/>
      <c r="B54" s="47" t="s">
        <v>123</v>
      </c>
      <c r="C54" s="45" t="s">
        <v>81</v>
      </c>
      <c r="D54" s="45" t="s">
        <v>237</v>
      </c>
      <c r="E54" s="40" t="s">
        <v>124</v>
      </c>
      <c r="F54" s="93">
        <f>Ведомственная!G50</f>
        <v>360</v>
      </c>
      <c r="G54" s="93">
        <f>Ведомственная!H50</f>
        <v>360</v>
      </c>
    </row>
    <row r="55" spans="1:7" ht="28.5" customHeight="1">
      <c r="A55" s="38" t="s">
        <v>22</v>
      </c>
      <c r="B55" s="39" t="s">
        <v>31</v>
      </c>
      <c r="C55" s="40" t="s">
        <v>32</v>
      </c>
      <c r="D55" s="45"/>
      <c r="E55" s="45"/>
      <c r="F55" s="92">
        <f>F56+F59</f>
        <v>191.70000000000002</v>
      </c>
      <c r="G55" s="92">
        <f>G56+G59</f>
        <v>191.68</v>
      </c>
    </row>
    <row r="56" spans="1:7" ht="30">
      <c r="A56" s="42" t="s">
        <v>24</v>
      </c>
      <c r="B56" s="51" t="s">
        <v>95</v>
      </c>
      <c r="C56" s="45" t="s">
        <v>34</v>
      </c>
      <c r="D56" s="45"/>
      <c r="E56" s="45"/>
      <c r="F56" s="93">
        <f>F57</f>
        <v>0</v>
      </c>
      <c r="G56" s="93">
        <f>G57</f>
        <v>0</v>
      </c>
    </row>
    <row r="57" spans="1:7" ht="60" hidden="1">
      <c r="A57" s="42" t="s">
        <v>26</v>
      </c>
      <c r="B57" s="44" t="s">
        <v>341</v>
      </c>
      <c r="C57" s="45" t="s">
        <v>34</v>
      </c>
      <c r="D57" s="45" t="s">
        <v>240</v>
      </c>
      <c r="E57" s="45"/>
      <c r="F57" s="93">
        <f>F58</f>
        <v>0</v>
      </c>
      <c r="G57" s="93">
        <f>G58</f>
        <v>0</v>
      </c>
    </row>
    <row r="58" spans="1:7" ht="30" hidden="1">
      <c r="A58" s="42"/>
      <c r="B58" s="47" t="s">
        <v>123</v>
      </c>
      <c r="C58" s="45" t="s">
        <v>34</v>
      </c>
      <c r="D58" s="45" t="s">
        <v>240</v>
      </c>
      <c r="E58" s="45" t="s">
        <v>124</v>
      </c>
      <c r="F58" s="93">
        <f>Ведомственная!G54</f>
        <v>0</v>
      </c>
      <c r="G58" s="93">
        <f>Ведомственная!H54</f>
        <v>0</v>
      </c>
    </row>
    <row r="59" spans="1:7" ht="28.5" customHeight="1">
      <c r="A59" s="42" t="s">
        <v>202</v>
      </c>
      <c r="B59" s="44" t="s">
        <v>50</v>
      </c>
      <c r="C59" s="45" t="s">
        <v>49</v>
      </c>
      <c r="D59" s="45"/>
      <c r="E59" s="45"/>
      <c r="F59" s="93">
        <f>F60+F66+F62+F64</f>
        <v>191.70000000000002</v>
      </c>
      <c r="G59" s="93">
        <f>G60+G66+G62+G64</f>
        <v>191.68</v>
      </c>
    </row>
    <row r="60" spans="1:7" ht="60" hidden="1">
      <c r="A60" s="42" t="s">
        <v>203</v>
      </c>
      <c r="B60" s="44" t="s">
        <v>352</v>
      </c>
      <c r="C60" s="45" t="s">
        <v>49</v>
      </c>
      <c r="D60" s="40" t="s">
        <v>247</v>
      </c>
      <c r="E60" s="40"/>
      <c r="F60" s="92">
        <f>F61</f>
        <v>48.7</v>
      </c>
      <c r="G60" s="92">
        <f>G61</f>
        <v>48.7</v>
      </c>
    </row>
    <row r="61" spans="1:7" ht="30" hidden="1">
      <c r="A61" s="42"/>
      <c r="B61" s="47" t="s">
        <v>123</v>
      </c>
      <c r="C61" s="45" t="s">
        <v>49</v>
      </c>
      <c r="D61" s="45" t="s">
        <v>247</v>
      </c>
      <c r="E61" s="40" t="s">
        <v>124</v>
      </c>
      <c r="F61" s="93">
        <f>Ведомственная!G57</f>
        <v>48.7</v>
      </c>
      <c r="G61" s="93">
        <f>Ведомственная!H57</f>
        <v>48.7</v>
      </c>
    </row>
    <row r="62" spans="1:7" ht="45" hidden="1">
      <c r="A62" s="42" t="s">
        <v>211</v>
      </c>
      <c r="B62" s="44" t="s">
        <v>349</v>
      </c>
      <c r="C62" s="45" t="s">
        <v>49</v>
      </c>
      <c r="D62" s="40" t="s">
        <v>248</v>
      </c>
      <c r="E62" s="45"/>
      <c r="F62" s="92">
        <f>F63</f>
        <v>46.8</v>
      </c>
      <c r="G62" s="92">
        <f>G63</f>
        <v>46.8</v>
      </c>
    </row>
    <row r="63" spans="1:7" ht="30" hidden="1">
      <c r="A63" s="42"/>
      <c r="B63" s="47" t="s">
        <v>123</v>
      </c>
      <c r="C63" s="45" t="s">
        <v>49</v>
      </c>
      <c r="D63" s="45" t="s">
        <v>248</v>
      </c>
      <c r="E63" s="40" t="s">
        <v>124</v>
      </c>
      <c r="F63" s="93">
        <f>Ведомственная!G59</f>
        <v>46.8</v>
      </c>
      <c r="G63" s="93">
        <f>Ведомственная!H59</f>
        <v>46.8</v>
      </c>
    </row>
    <row r="64" spans="1:7" ht="75" hidden="1">
      <c r="A64" s="42" t="s">
        <v>212</v>
      </c>
      <c r="B64" s="44" t="s">
        <v>353</v>
      </c>
      <c r="C64" s="45" t="s">
        <v>49</v>
      </c>
      <c r="D64" s="40" t="s">
        <v>249</v>
      </c>
      <c r="E64" s="45"/>
      <c r="F64" s="92">
        <f>F65</f>
        <v>48.4</v>
      </c>
      <c r="G64" s="92">
        <f>G65</f>
        <v>48.4</v>
      </c>
    </row>
    <row r="65" spans="1:7" ht="30" hidden="1">
      <c r="A65" s="42"/>
      <c r="B65" s="47" t="s">
        <v>123</v>
      </c>
      <c r="C65" s="45" t="s">
        <v>49</v>
      </c>
      <c r="D65" s="45" t="s">
        <v>249</v>
      </c>
      <c r="E65" s="40" t="s">
        <v>124</v>
      </c>
      <c r="F65" s="93">
        <f>Ведомственная!G61</f>
        <v>48.4</v>
      </c>
      <c r="G65" s="93">
        <f>Ведомственная!H61</f>
        <v>48.4</v>
      </c>
    </row>
    <row r="66" spans="1:7" ht="60" hidden="1">
      <c r="A66" s="42" t="s">
        <v>213</v>
      </c>
      <c r="B66" s="51" t="s">
        <v>343</v>
      </c>
      <c r="C66" s="45" t="s">
        <v>49</v>
      </c>
      <c r="D66" s="41" t="s">
        <v>250</v>
      </c>
      <c r="E66" s="40"/>
      <c r="F66" s="92">
        <f>F67</f>
        <v>47.8</v>
      </c>
      <c r="G66" s="92">
        <f>G67</f>
        <v>47.78</v>
      </c>
    </row>
    <row r="67" spans="1:7" ht="30" hidden="1">
      <c r="A67" s="42"/>
      <c r="B67" s="47" t="s">
        <v>123</v>
      </c>
      <c r="C67" s="45" t="s">
        <v>49</v>
      </c>
      <c r="D67" s="56" t="s">
        <v>250</v>
      </c>
      <c r="E67" s="40" t="s">
        <v>124</v>
      </c>
      <c r="F67" s="93">
        <f>Ведомственная!G63</f>
        <v>47.8</v>
      </c>
      <c r="G67" s="93">
        <f>Ведомственная!H63</f>
        <v>47.78</v>
      </c>
    </row>
    <row r="68" spans="1:7" ht="15.75">
      <c r="A68" s="38" t="s">
        <v>30</v>
      </c>
      <c r="B68" s="126" t="s">
        <v>326</v>
      </c>
      <c r="C68" s="40" t="s">
        <v>325</v>
      </c>
      <c r="D68" s="56"/>
      <c r="E68" s="40"/>
      <c r="F68" s="92">
        <f>F69+F72</f>
        <v>0</v>
      </c>
      <c r="G68" s="92">
        <f>G69+G72</f>
        <v>0</v>
      </c>
    </row>
    <row r="69" spans="1:7" ht="15.75" customHeight="1">
      <c r="A69" s="42" t="s">
        <v>33</v>
      </c>
      <c r="B69" s="47" t="s">
        <v>327</v>
      </c>
      <c r="C69" s="45" t="s">
        <v>323</v>
      </c>
      <c r="D69" s="56"/>
      <c r="E69" s="45"/>
      <c r="F69" s="93">
        <f>F70</f>
        <v>0</v>
      </c>
      <c r="G69" s="93">
        <f>G70</f>
        <v>0</v>
      </c>
    </row>
    <row r="70" spans="1:7" ht="45" hidden="1">
      <c r="A70" s="42" t="s">
        <v>275</v>
      </c>
      <c r="B70" s="47" t="s">
        <v>346</v>
      </c>
      <c r="C70" s="45" t="s">
        <v>323</v>
      </c>
      <c r="D70" s="131">
        <v>5100100100</v>
      </c>
      <c r="E70" s="45"/>
      <c r="F70" s="93">
        <f>F71</f>
        <v>0</v>
      </c>
      <c r="G70" s="93">
        <f>G71</f>
        <v>0</v>
      </c>
    </row>
    <row r="71" spans="1:7" ht="30" hidden="1">
      <c r="A71" s="42"/>
      <c r="B71" s="47" t="s">
        <v>256</v>
      </c>
      <c r="C71" s="45" t="s">
        <v>323</v>
      </c>
      <c r="D71" s="131">
        <v>5100100100</v>
      </c>
      <c r="E71" s="45" t="s">
        <v>124</v>
      </c>
      <c r="F71" s="93">
        <f>Ведомственная!G67</f>
        <v>0</v>
      </c>
      <c r="G71" s="93">
        <f>Ведомственная!H67</f>
        <v>0</v>
      </c>
    </row>
    <row r="72" spans="1:7" ht="15.75" customHeight="1">
      <c r="A72" s="42" t="s">
        <v>51</v>
      </c>
      <c r="B72" s="147" t="s">
        <v>329</v>
      </c>
      <c r="C72" s="45" t="s">
        <v>324</v>
      </c>
      <c r="D72" s="56"/>
      <c r="E72" s="45"/>
      <c r="F72" s="93">
        <f>F73</f>
        <v>0</v>
      </c>
      <c r="G72" s="93">
        <f>G73</f>
        <v>0</v>
      </c>
    </row>
    <row r="73" spans="1:7" ht="45" hidden="1">
      <c r="A73" s="42" t="s">
        <v>52</v>
      </c>
      <c r="B73" s="128" t="s">
        <v>328</v>
      </c>
      <c r="C73" s="45" t="s">
        <v>324</v>
      </c>
      <c r="D73" s="131">
        <v>5450100100</v>
      </c>
      <c r="E73" s="40"/>
      <c r="F73" s="92">
        <f>F74</f>
        <v>0</v>
      </c>
      <c r="G73" s="92">
        <f>G74</f>
        <v>0</v>
      </c>
    </row>
    <row r="74" spans="1:7" ht="30" hidden="1">
      <c r="A74" s="42"/>
      <c r="B74" s="47" t="s">
        <v>256</v>
      </c>
      <c r="C74" s="45" t="s">
        <v>324</v>
      </c>
      <c r="D74" s="131">
        <v>5450100100</v>
      </c>
      <c r="E74" s="40" t="s">
        <v>124</v>
      </c>
      <c r="F74" s="93">
        <f>Ведомственная!G70</f>
        <v>0</v>
      </c>
      <c r="G74" s="93">
        <f>Ведомственная!H70</f>
        <v>0</v>
      </c>
    </row>
    <row r="75" spans="1:7" ht="15.75">
      <c r="A75" s="38" t="s">
        <v>36</v>
      </c>
      <c r="B75" s="39" t="s">
        <v>56</v>
      </c>
      <c r="C75" s="40" t="s">
        <v>55</v>
      </c>
      <c r="D75" s="45"/>
      <c r="E75" s="45"/>
      <c r="F75" s="92">
        <f>F76</f>
        <v>18875.4</v>
      </c>
      <c r="G75" s="92">
        <f>G76</f>
        <v>18701.38</v>
      </c>
    </row>
    <row r="76" spans="1:7" ht="15.75">
      <c r="A76" s="42" t="s">
        <v>37</v>
      </c>
      <c r="B76" s="44" t="s">
        <v>66</v>
      </c>
      <c r="C76" s="45" t="s">
        <v>67</v>
      </c>
      <c r="D76" s="45"/>
      <c r="E76" s="45"/>
      <c r="F76" s="93">
        <f>F77</f>
        <v>18875.4</v>
      </c>
      <c r="G76" s="93">
        <f>G77</f>
        <v>18701.38</v>
      </c>
    </row>
    <row r="77" spans="1:7" ht="28.5" hidden="1">
      <c r="A77" s="42"/>
      <c r="B77" s="55" t="s">
        <v>97</v>
      </c>
      <c r="C77" s="45" t="s">
        <v>67</v>
      </c>
      <c r="D77" s="40" t="s">
        <v>258</v>
      </c>
      <c r="E77" s="45"/>
      <c r="F77" s="92">
        <f>F78+F81</f>
        <v>18875.4</v>
      </c>
      <c r="G77" s="92">
        <f>G78+G81</f>
        <v>18701.38</v>
      </c>
    </row>
    <row r="78" spans="1:7" ht="30" hidden="1">
      <c r="A78" s="42" t="s">
        <v>35</v>
      </c>
      <c r="B78" s="44" t="s">
        <v>339</v>
      </c>
      <c r="C78" s="45" t="s">
        <v>67</v>
      </c>
      <c r="D78" s="40" t="s">
        <v>245</v>
      </c>
      <c r="E78" s="45"/>
      <c r="F78" s="92">
        <f>F79+F80</f>
        <v>7575.1</v>
      </c>
      <c r="G78" s="92">
        <f>G79+G80</f>
        <v>7401.120000000001</v>
      </c>
    </row>
    <row r="79" spans="1:7" ht="30" hidden="1">
      <c r="A79" s="42"/>
      <c r="B79" s="47" t="s">
        <v>123</v>
      </c>
      <c r="C79" s="45" t="s">
        <v>67</v>
      </c>
      <c r="D79" s="45" t="s">
        <v>245</v>
      </c>
      <c r="E79" s="40" t="s">
        <v>124</v>
      </c>
      <c r="F79" s="93">
        <f>Ведомственная!G75</f>
        <v>7100</v>
      </c>
      <c r="G79" s="93">
        <f>Ведомственная!H75</f>
        <v>6926.06</v>
      </c>
    </row>
    <row r="80" spans="1:7" ht="15.75" hidden="1">
      <c r="A80" s="42"/>
      <c r="B80" s="46" t="s">
        <v>127</v>
      </c>
      <c r="C80" s="45" t="s">
        <v>67</v>
      </c>
      <c r="D80" s="45" t="s">
        <v>245</v>
      </c>
      <c r="E80" s="40" t="s">
        <v>126</v>
      </c>
      <c r="F80" s="93">
        <f>Ведомственная!G76</f>
        <v>475.1</v>
      </c>
      <c r="G80" s="93">
        <f>Ведомственная!H76</f>
        <v>475.06</v>
      </c>
    </row>
    <row r="81" spans="1:7" ht="30" hidden="1">
      <c r="A81" s="42" t="s">
        <v>275</v>
      </c>
      <c r="B81" s="44" t="s">
        <v>339</v>
      </c>
      <c r="C81" s="45" t="s">
        <v>67</v>
      </c>
      <c r="D81" s="40"/>
      <c r="E81" s="40"/>
      <c r="F81" s="92">
        <f>F82+F84</f>
        <v>11300.3</v>
      </c>
      <c r="G81" s="92">
        <f>G82+G84</f>
        <v>11300.26</v>
      </c>
    </row>
    <row r="82" spans="1:7" ht="45" hidden="1">
      <c r="A82" s="111" t="s">
        <v>276</v>
      </c>
      <c r="B82" s="112" t="s">
        <v>221</v>
      </c>
      <c r="C82" s="45" t="s">
        <v>67</v>
      </c>
      <c r="D82" s="40" t="s">
        <v>270</v>
      </c>
      <c r="E82" s="40"/>
      <c r="F82" s="93">
        <f>F83</f>
        <v>10000</v>
      </c>
      <c r="G82" s="93">
        <f>G83</f>
        <v>10000</v>
      </c>
    </row>
    <row r="83" spans="1:7" ht="30" hidden="1">
      <c r="A83" s="111"/>
      <c r="B83" s="47" t="s">
        <v>123</v>
      </c>
      <c r="C83" s="45" t="s">
        <v>67</v>
      </c>
      <c r="D83" s="45" t="s">
        <v>270</v>
      </c>
      <c r="E83" s="40" t="s">
        <v>124</v>
      </c>
      <c r="F83" s="93">
        <f>Ведомственная!G79</f>
        <v>10000</v>
      </c>
      <c r="G83" s="93">
        <f>Ведомственная!H79</f>
        <v>10000</v>
      </c>
    </row>
    <row r="84" spans="1:7" ht="46.5" customHeight="1" hidden="1">
      <c r="A84" s="111" t="s">
        <v>277</v>
      </c>
      <c r="B84" s="101" t="s">
        <v>259</v>
      </c>
      <c r="C84" s="45" t="s">
        <v>67</v>
      </c>
      <c r="D84" s="40" t="s">
        <v>269</v>
      </c>
      <c r="E84" s="40"/>
      <c r="F84" s="93">
        <f>F85</f>
        <v>1300.3</v>
      </c>
      <c r="G84" s="93">
        <f>G85</f>
        <v>1300.26</v>
      </c>
    </row>
    <row r="85" spans="1:7" ht="30" hidden="1">
      <c r="A85" s="111"/>
      <c r="B85" s="113" t="s">
        <v>123</v>
      </c>
      <c r="C85" s="45" t="s">
        <v>67</v>
      </c>
      <c r="D85" s="45" t="s">
        <v>269</v>
      </c>
      <c r="E85" s="40" t="s">
        <v>124</v>
      </c>
      <c r="F85" s="93">
        <f>Ведомственная!G81</f>
        <v>1300.3</v>
      </c>
      <c r="G85" s="93">
        <f>Ведомственная!H81</f>
        <v>1300.26</v>
      </c>
    </row>
    <row r="86" spans="1:7" ht="15.75">
      <c r="A86" s="38" t="s">
        <v>38</v>
      </c>
      <c r="B86" s="55" t="s">
        <v>80</v>
      </c>
      <c r="C86" s="40" t="s">
        <v>76</v>
      </c>
      <c r="D86" s="45"/>
      <c r="E86" s="45"/>
      <c r="F86" s="92">
        <f aca="true" t="shared" si="0" ref="F86:G88">F87</f>
        <v>46.8</v>
      </c>
      <c r="G86" s="92">
        <f t="shared" si="0"/>
        <v>46.8</v>
      </c>
    </row>
    <row r="87" spans="1:7" ht="15.75">
      <c r="A87" s="42" t="s">
        <v>39</v>
      </c>
      <c r="B87" s="44" t="s">
        <v>79</v>
      </c>
      <c r="C87" s="45" t="s">
        <v>77</v>
      </c>
      <c r="D87" s="45"/>
      <c r="E87" s="45"/>
      <c r="F87" s="93">
        <f t="shared" si="0"/>
        <v>46.8</v>
      </c>
      <c r="G87" s="93">
        <f t="shared" si="0"/>
        <v>46.8</v>
      </c>
    </row>
    <row r="88" spans="1:7" ht="45" hidden="1">
      <c r="A88" s="42" t="s">
        <v>82</v>
      </c>
      <c r="B88" s="44" t="s">
        <v>348</v>
      </c>
      <c r="C88" s="45" t="s">
        <v>77</v>
      </c>
      <c r="D88" s="40" t="s">
        <v>241</v>
      </c>
      <c r="E88" s="45"/>
      <c r="F88" s="93">
        <f t="shared" si="0"/>
        <v>46.8</v>
      </c>
      <c r="G88" s="93">
        <f t="shared" si="0"/>
        <v>46.8</v>
      </c>
    </row>
    <row r="89" spans="1:7" ht="30" hidden="1">
      <c r="A89" s="38"/>
      <c r="B89" s="47" t="s">
        <v>123</v>
      </c>
      <c r="C89" s="45" t="s">
        <v>77</v>
      </c>
      <c r="D89" s="45" t="s">
        <v>241</v>
      </c>
      <c r="E89" s="40" t="s">
        <v>124</v>
      </c>
      <c r="F89" s="93">
        <f>Ведомственная!G85</f>
        <v>46.8</v>
      </c>
      <c r="G89" s="93">
        <f>Ведомственная!H85</f>
        <v>46.8</v>
      </c>
    </row>
    <row r="90" spans="1:7" ht="15.75">
      <c r="A90" s="38" t="s">
        <v>58</v>
      </c>
      <c r="B90" s="39" t="s">
        <v>64</v>
      </c>
      <c r="C90" s="40" t="s">
        <v>65</v>
      </c>
      <c r="D90" s="45"/>
      <c r="E90" s="40"/>
      <c r="F90" s="92">
        <f>F94+F91</f>
        <v>7437.5</v>
      </c>
      <c r="G90" s="92">
        <f>G94+G91</f>
        <v>7298.530000000001</v>
      </c>
    </row>
    <row r="91" spans="1:7" ht="30">
      <c r="A91" s="42" t="s">
        <v>59</v>
      </c>
      <c r="B91" s="101" t="s">
        <v>107</v>
      </c>
      <c r="C91" s="45" t="s">
        <v>105</v>
      </c>
      <c r="D91" s="45"/>
      <c r="E91" s="45"/>
      <c r="F91" s="93">
        <f>F92</f>
        <v>25</v>
      </c>
      <c r="G91" s="93">
        <f>G92</f>
        <v>0</v>
      </c>
    </row>
    <row r="92" spans="1:7" ht="75" hidden="1">
      <c r="A92" s="42" t="s">
        <v>96</v>
      </c>
      <c r="B92" s="101" t="s">
        <v>106</v>
      </c>
      <c r="C92" s="45" t="s">
        <v>105</v>
      </c>
      <c r="D92" s="45" t="s">
        <v>230</v>
      </c>
      <c r="E92" s="45"/>
      <c r="F92" s="93">
        <f>F93</f>
        <v>25</v>
      </c>
      <c r="G92" s="93">
        <f>G93</f>
        <v>0</v>
      </c>
    </row>
    <row r="93" spans="1:7" ht="30" hidden="1">
      <c r="A93" s="42"/>
      <c r="B93" s="47" t="s">
        <v>123</v>
      </c>
      <c r="C93" s="45" t="s">
        <v>105</v>
      </c>
      <c r="D93" s="45" t="s">
        <v>230</v>
      </c>
      <c r="E93" s="45" t="s">
        <v>124</v>
      </c>
      <c r="F93" s="93">
        <f>Ведомственная!G89</f>
        <v>25</v>
      </c>
      <c r="G93" s="93">
        <f>Ведомственная!H89</f>
        <v>0</v>
      </c>
    </row>
    <row r="94" spans="1:7" ht="15.75">
      <c r="A94" s="42" t="s">
        <v>337</v>
      </c>
      <c r="B94" s="51" t="s">
        <v>109</v>
      </c>
      <c r="C94" s="45" t="s">
        <v>108</v>
      </c>
      <c r="D94" s="45"/>
      <c r="E94" s="45"/>
      <c r="F94" s="93">
        <f>F101+F99+F95</f>
        <v>7412.5</v>
      </c>
      <c r="G94" s="93">
        <f>G101+G99+G95</f>
        <v>7298.530000000001</v>
      </c>
    </row>
    <row r="95" spans="1:7" ht="30" hidden="1">
      <c r="A95" s="42" t="s">
        <v>278</v>
      </c>
      <c r="B95" s="101" t="s">
        <v>395</v>
      </c>
      <c r="C95" s="45" t="s">
        <v>108</v>
      </c>
      <c r="D95" s="40" t="s">
        <v>238</v>
      </c>
      <c r="E95" s="40"/>
      <c r="F95" s="92">
        <f>F96+F97+F98</f>
        <v>4846.9</v>
      </c>
      <c r="G95" s="92">
        <f>G96+G97+G98</f>
        <v>4748.750000000001</v>
      </c>
    </row>
    <row r="96" spans="1:7" ht="60" hidden="1">
      <c r="A96" s="38"/>
      <c r="B96" s="44" t="s">
        <v>122</v>
      </c>
      <c r="C96" s="45" t="s">
        <v>108</v>
      </c>
      <c r="D96" s="45" t="s">
        <v>238</v>
      </c>
      <c r="E96" s="40" t="s">
        <v>121</v>
      </c>
      <c r="F96" s="93">
        <f>Ведомственная!G92</f>
        <v>4566.9</v>
      </c>
      <c r="G96" s="93">
        <f>Ведомственная!H92</f>
        <v>4502.93</v>
      </c>
    </row>
    <row r="97" spans="1:7" ht="30" hidden="1">
      <c r="A97" s="38"/>
      <c r="B97" s="47" t="s">
        <v>123</v>
      </c>
      <c r="C97" s="45" t="s">
        <v>108</v>
      </c>
      <c r="D97" s="45" t="s">
        <v>238</v>
      </c>
      <c r="E97" s="40" t="s">
        <v>124</v>
      </c>
      <c r="F97" s="93">
        <f>Ведомственная!G93</f>
        <v>279</v>
      </c>
      <c r="G97" s="93">
        <f>Ведомственная!H93</f>
        <v>245.81</v>
      </c>
    </row>
    <row r="98" spans="1:7" ht="15.75" hidden="1">
      <c r="A98" s="38"/>
      <c r="B98" s="44" t="s">
        <v>127</v>
      </c>
      <c r="C98" s="45" t="s">
        <v>108</v>
      </c>
      <c r="D98" s="45" t="s">
        <v>238</v>
      </c>
      <c r="E98" s="40" t="s">
        <v>126</v>
      </c>
      <c r="F98" s="93">
        <f>Ведомственная!G94</f>
        <v>1</v>
      </c>
      <c r="G98" s="93">
        <f>Ведомственная!H94</f>
        <v>0.01</v>
      </c>
    </row>
    <row r="99" spans="1:7" ht="45" hidden="1">
      <c r="A99" s="42" t="s">
        <v>320</v>
      </c>
      <c r="B99" s="128" t="s">
        <v>340</v>
      </c>
      <c r="C99" s="45" t="s">
        <v>108</v>
      </c>
      <c r="D99" s="40" t="s">
        <v>297</v>
      </c>
      <c r="E99" s="40"/>
      <c r="F99" s="92">
        <f>F100</f>
        <v>220.6</v>
      </c>
      <c r="G99" s="92">
        <f>G100</f>
        <v>220.44</v>
      </c>
    </row>
    <row r="100" spans="1:7" ht="30" hidden="1">
      <c r="A100" s="38"/>
      <c r="B100" s="47" t="s">
        <v>123</v>
      </c>
      <c r="C100" s="45" t="s">
        <v>108</v>
      </c>
      <c r="D100" s="45" t="s">
        <v>297</v>
      </c>
      <c r="E100" s="40" t="s">
        <v>124</v>
      </c>
      <c r="F100" s="93">
        <f>Ведомственная!G96</f>
        <v>220.6</v>
      </c>
      <c r="G100" s="93">
        <f>Ведомственная!H96</f>
        <v>220.44</v>
      </c>
    </row>
    <row r="101" spans="1:7" ht="45" hidden="1">
      <c r="A101" s="42" t="s">
        <v>393</v>
      </c>
      <c r="B101" s="51" t="s">
        <v>342</v>
      </c>
      <c r="C101" s="45" t="s">
        <v>108</v>
      </c>
      <c r="D101" s="40" t="s">
        <v>251</v>
      </c>
      <c r="E101" s="40"/>
      <c r="F101" s="92">
        <f>F102</f>
        <v>2345</v>
      </c>
      <c r="G101" s="92">
        <f>G102</f>
        <v>2329.34</v>
      </c>
    </row>
    <row r="102" spans="1:7" ht="30" hidden="1">
      <c r="A102" s="42"/>
      <c r="B102" s="47" t="s">
        <v>123</v>
      </c>
      <c r="C102" s="45" t="s">
        <v>108</v>
      </c>
      <c r="D102" s="45" t="s">
        <v>251</v>
      </c>
      <c r="E102" s="40" t="s">
        <v>124</v>
      </c>
      <c r="F102" s="93">
        <f>Ведомственная!G98</f>
        <v>2345</v>
      </c>
      <c r="G102" s="93">
        <f>Ведомственная!H98</f>
        <v>2329.34</v>
      </c>
    </row>
    <row r="103" spans="1:7" ht="15.75">
      <c r="A103" s="38" t="s">
        <v>70</v>
      </c>
      <c r="B103" s="39" t="s">
        <v>88</v>
      </c>
      <c r="C103" s="40" t="s">
        <v>40</v>
      </c>
      <c r="D103" s="56"/>
      <c r="E103" s="38"/>
      <c r="F103" s="92">
        <f>F104+F108</f>
        <v>16746.6</v>
      </c>
      <c r="G103" s="92">
        <f>G104+G108</f>
        <v>16454.34</v>
      </c>
    </row>
    <row r="104" spans="1:7" ht="15.75">
      <c r="A104" s="42" t="s">
        <v>71</v>
      </c>
      <c r="B104" s="51" t="s">
        <v>60</v>
      </c>
      <c r="C104" s="45" t="s">
        <v>57</v>
      </c>
      <c r="D104" s="56"/>
      <c r="E104" s="42"/>
      <c r="F104" s="93">
        <f>F105</f>
        <v>10400</v>
      </c>
      <c r="G104" s="93">
        <f>G105</f>
        <v>10316.08</v>
      </c>
    </row>
    <row r="105" spans="1:7" ht="45" hidden="1">
      <c r="A105" s="42" t="s">
        <v>204</v>
      </c>
      <c r="B105" s="44" t="s">
        <v>350</v>
      </c>
      <c r="C105" s="45" t="s">
        <v>57</v>
      </c>
      <c r="D105" s="45" t="s">
        <v>236</v>
      </c>
      <c r="E105" s="45"/>
      <c r="F105" s="93">
        <f>F106</f>
        <v>10400</v>
      </c>
      <c r="G105" s="93">
        <f>G106</f>
        <v>10316.08</v>
      </c>
    </row>
    <row r="106" spans="1:7" ht="30" hidden="1">
      <c r="A106" s="42"/>
      <c r="B106" s="47" t="s">
        <v>123</v>
      </c>
      <c r="C106" s="45" t="s">
        <v>57</v>
      </c>
      <c r="D106" s="45" t="s">
        <v>236</v>
      </c>
      <c r="E106" s="45" t="s">
        <v>124</v>
      </c>
      <c r="F106" s="93">
        <f>Ведомственная!G102</f>
        <v>10400</v>
      </c>
      <c r="G106" s="93">
        <f>Ведомственная!H102</f>
        <v>10316.08</v>
      </c>
    </row>
    <row r="107" spans="1:7" ht="15.75">
      <c r="A107" s="42" t="s">
        <v>321</v>
      </c>
      <c r="B107" s="61" t="s">
        <v>390</v>
      </c>
      <c r="C107" s="45" t="s">
        <v>392</v>
      </c>
      <c r="D107" s="45"/>
      <c r="E107" s="45"/>
      <c r="F107" s="93">
        <f>F108</f>
        <v>6346.6</v>
      </c>
      <c r="G107" s="93">
        <f>G108</f>
        <v>6138.26</v>
      </c>
    </row>
    <row r="108" spans="1:7" ht="45" hidden="1">
      <c r="A108" s="42" t="s">
        <v>394</v>
      </c>
      <c r="B108" s="51" t="s">
        <v>119</v>
      </c>
      <c r="C108" s="45" t="s">
        <v>392</v>
      </c>
      <c r="D108" s="40" t="s">
        <v>239</v>
      </c>
      <c r="E108" s="40"/>
      <c r="F108" s="92">
        <f>F109+F110+F111</f>
        <v>6346.6</v>
      </c>
      <c r="G108" s="92">
        <f>G109+G110+G111</f>
        <v>6138.26</v>
      </c>
    </row>
    <row r="109" spans="1:7" ht="60" hidden="1">
      <c r="A109" s="42"/>
      <c r="B109" s="44" t="s">
        <v>122</v>
      </c>
      <c r="C109" s="45" t="s">
        <v>392</v>
      </c>
      <c r="D109" s="45" t="s">
        <v>239</v>
      </c>
      <c r="E109" s="40" t="s">
        <v>121</v>
      </c>
      <c r="F109" s="93">
        <f>Ведомственная!G105</f>
        <v>5958.5</v>
      </c>
      <c r="G109" s="93">
        <f>Ведомственная!H105</f>
        <v>5829.18</v>
      </c>
    </row>
    <row r="110" spans="1:7" ht="30" hidden="1">
      <c r="A110" s="42"/>
      <c r="B110" s="47" t="s">
        <v>123</v>
      </c>
      <c r="C110" s="45" t="s">
        <v>392</v>
      </c>
      <c r="D110" s="45" t="s">
        <v>239</v>
      </c>
      <c r="E110" s="40" t="s">
        <v>124</v>
      </c>
      <c r="F110" s="93">
        <f>Ведомственная!G106</f>
        <v>387.1</v>
      </c>
      <c r="G110" s="93">
        <f>Ведомственная!H106</f>
        <v>309.08</v>
      </c>
    </row>
    <row r="111" spans="1:7" ht="15.75" hidden="1">
      <c r="A111" s="42"/>
      <c r="B111" s="44" t="s">
        <v>127</v>
      </c>
      <c r="C111" s="45" t="s">
        <v>392</v>
      </c>
      <c r="D111" s="45" t="s">
        <v>239</v>
      </c>
      <c r="E111" s="40" t="s">
        <v>126</v>
      </c>
      <c r="F111" s="93">
        <f>Ведомственная!G107</f>
        <v>1</v>
      </c>
      <c r="G111" s="93">
        <f>Ведомственная!H107</f>
        <v>0</v>
      </c>
    </row>
    <row r="112" spans="1:7" ht="15.75">
      <c r="A112" s="38" t="s">
        <v>68</v>
      </c>
      <c r="B112" s="39" t="s">
        <v>42</v>
      </c>
      <c r="C112" s="40" t="s">
        <v>43</v>
      </c>
      <c r="D112" s="45"/>
      <c r="E112" s="40"/>
      <c r="F112" s="92">
        <f>F119+F113+F116</f>
        <v>14397.5</v>
      </c>
      <c r="G112" s="92">
        <f>G119+G113+G116</f>
        <v>14321.91</v>
      </c>
    </row>
    <row r="113" spans="1:7" ht="15.75">
      <c r="A113" s="42" t="s">
        <v>62</v>
      </c>
      <c r="B113" s="51" t="s">
        <v>319</v>
      </c>
      <c r="C113" s="45" t="s">
        <v>318</v>
      </c>
      <c r="D113" s="45"/>
      <c r="E113" s="45"/>
      <c r="F113" s="93">
        <f>F114</f>
        <v>360.6</v>
      </c>
      <c r="G113" s="93">
        <f>G114</f>
        <v>360.58</v>
      </c>
    </row>
    <row r="114" spans="1:7" ht="45" hidden="1">
      <c r="A114" s="42" t="s">
        <v>72</v>
      </c>
      <c r="B114" s="44" t="s">
        <v>369</v>
      </c>
      <c r="C114" s="45" t="s">
        <v>318</v>
      </c>
      <c r="D114" s="45" t="s">
        <v>370</v>
      </c>
      <c r="E114" s="45"/>
      <c r="F114" s="93">
        <f>F115</f>
        <v>360.6</v>
      </c>
      <c r="G114" s="93">
        <f>G115</f>
        <v>360.58</v>
      </c>
    </row>
    <row r="115" spans="1:7" ht="15.75" hidden="1">
      <c r="A115" s="42"/>
      <c r="B115" s="44" t="s">
        <v>125</v>
      </c>
      <c r="C115" s="45" t="s">
        <v>318</v>
      </c>
      <c r="D115" s="45" t="s">
        <v>370</v>
      </c>
      <c r="E115" s="45" t="s">
        <v>114</v>
      </c>
      <c r="F115" s="93">
        <f>Ведомственная!G111</f>
        <v>360.6</v>
      </c>
      <c r="G115" s="93">
        <f>Ведомственная!H111</f>
        <v>360.58</v>
      </c>
    </row>
    <row r="116" spans="1:7" ht="15.75">
      <c r="A116" s="42" t="s">
        <v>338</v>
      </c>
      <c r="B116" s="44" t="s">
        <v>385</v>
      </c>
      <c r="C116" s="45" t="s">
        <v>384</v>
      </c>
      <c r="D116" s="45"/>
      <c r="E116" s="45"/>
      <c r="F116" s="93">
        <f>F117</f>
        <v>620.7</v>
      </c>
      <c r="G116" s="93">
        <f>G117</f>
        <v>620.66</v>
      </c>
    </row>
    <row r="117" spans="1:7" ht="45" hidden="1">
      <c r="A117" s="42" t="s">
        <v>335</v>
      </c>
      <c r="B117" s="44" t="s">
        <v>120</v>
      </c>
      <c r="C117" s="45" t="s">
        <v>384</v>
      </c>
      <c r="D117" s="45" t="s">
        <v>243</v>
      </c>
      <c r="E117" s="45"/>
      <c r="F117" s="93">
        <f>F118</f>
        <v>620.7</v>
      </c>
      <c r="G117" s="93">
        <f>G118</f>
        <v>620.66</v>
      </c>
    </row>
    <row r="118" spans="1:7" ht="15.75" hidden="1">
      <c r="A118" s="42"/>
      <c r="B118" s="44" t="s">
        <v>125</v>
      </c>
      <c r="C118" s="45" t="s">
        <v>384</v>
      </c>
      <c r="D118" s="45" t="s">
        <v>243</v>
      </c>
      <c r="E118" s="45" t="s">
        <v>114</v>
      </c>
      <c r="F118" s="93">
        <f>Ведомственная!G114</f>
        <v>620.7</v>
      </c>
      <c r="G118" s="93">
        <f>Ведомственная!H114</f>
        <v>620.66</v>
      </c>
    </row>
    <row r="119" spans="1:7" ht="15.75">
      <c r="A119" s="42" t="s">
        <v>434</v>
      </c>
      <c r="B119" s="44" t="s">
        <v>44</v>
      </c>
      <c r="C119" s="45" t="s">
        <v>45</v>
      </c>
      <c r="D119" s="45"/>
      <c r="E119" s="45"/>
      <c r="F119" s="93">
        <f>F120+F122+F124</f>
        <v>13416.199999999999</v>
      </c>
      <c r="G119" s="93">
        <f>G120+G122+G124</f>
        <v>13340.67</v>
      </c>
    </row>
    <row r="120" spans="1:7" ht="75" hidden="1">
      <c r="A120" s="42" t="s">
        <v>386</v>
      </c>
      <c r="B120" s="51" t="s">
        <v>296</v>
      </c>
      <c r="C120" s="45" t="s">
        <v>45</v>
      </c>
      <c r="D120" s="40" t="s">
        <v>266</v>
      </c>
      <c r="E120" s="40"/>
      <c r="F120" s="92">
        <f>F121</f>
        <v>7749.2</v>
      </c>
      <c r="G120" s="92">
        <f>G121</f>
        <v>7736.73</v>
      </c>
    </row>
    <row r="121" spans="1:7" ht="15.75" hidden="1">
      <c r="A121" s="42"/>
      <c r="B121" s="44" t="s">
        <v>125</v>
      </c>
      <c r="C121" s="45" t="s">
        <v>45</v>
      </c>
      <c r="D121" s="45" t="s">
        <v>266</v>
      </c>
      <c r="E121" s="40" t="s">
        <v>114</v>
      </c>
      <c r="F121" s="93">
        <f>Ведомственная!G117</f>
        <v>7749.2</v>
      </c>
      <c r="G121" s="93">
        <f>Ведомственная!H117</f>
        <v>7736.73</v>
      </c>
    </row>
    <row r="122" spans="1:7" ht="45" hidden="1">
      <c r="A122" s="42" t="s">
        <v>387</v>
      </c>
      <c r="B122" s="44" t="s">
        <v>257</v>
      </c>
      <c r="C122" s="45" t="s">
        <v>45</v>
      </c>
      <c r="D122" s="40" t="s">
        <v>265</v>
      </c>
      <c r="E122" s="40"/>
      <c r="F122" s="92">
        <f>F123</f>
        <v>5666.4</v>
      </c>
      <c r="G122" s="92">
        <f>G123</f>
        <v>5603.34</v>
      </c>
    </row>
    <row r="123" spans="1:7" ht="15.75" hidden="1">
      <c r="A123" s="42"/>
      <c r="B123" s="44" t="s">
        <v>125</v>
      </c>
      <c r="C123" s="45" t="s">
        <v>45</v>
      </c>
      <c r="D123" s="45" t="s">
        <v>265</v>
      </c>
      <c r="E123" s="40" t="s">
        <v>114</v>
      </c>
      <c r="F123" s="93">
        <f>Ведомственная!G119</f>
        <v>5666.4</v>
      </c>
      <c r="G123" s="93">
        <f>Ведомственная!H119</f>
        <v>5603.34</v>
      </c>
    </row>
    <row r="124" spans="1:7" ht="60" hidden="1">
      <c r="A124" s="42" t="s">
        <v>388</v>
      </c>
      <c r="B124" s="101" t="s">
        <v>118</v>
      </c>
      <c r="C124" s="45" t="s">
        <v>45</v>
      </c>
      <c r="D124" s="40" t="s">
        <v>238</v>
      </c>
      <c r="E124" s="40"/>
      <c r="F124" s="92">
        <f>F125</f>
        <v>0.6</v>
      </c>
      <c r="G124" s="92">
        <f>G125</f>
        <v>0.6</v>
      </c>
    </row>
    <row r="125" spans="1:7" ht="60" hidden="1">
      <c r="A125" s="42"/>
      <c r="B125" s="44" t="s">
        <v>122</v>
      </c>
      <c r="C125" s="45" t="s">
        <v>45</v>
      </c>
      <c r="D125" s="45" t="s">
        <v>238</v>
      </c>
      <c r="E125" s="40" t="s">
        <v>121</v>
      </c>
      <c r="F125" s="93">
        <f>Ведомственная!G121</f>
        <v>0.6</v>
      </c>
      <c r="G125" s="93">
        <f>Ведомственная!H121</f>
        <v>0.6</v>
      </c>
    </row>
    <row r="126" spans="1:7" ht="15.75">
      <c r="A126" s="38" t="s">
        <v>73</v>
      </c>
      <c r="B126" s="55" t="s">
        <v>198</v>
      </c>
      <c r="C126" s="40" t="s">
        <v>200</v>
      </c>
      <c r="D126" s="45"/>
      <c r="E126" s="45"/>
      <c r="F126" s="92">
        <f>F128</f>
        <v>88</v>
      </c>
      <c r="G126" s="92">
        <f>G128</f>
        <v>88</v>
      </c>
    </row>
    <row r="127" spans="1:7" ht="15.75">
      <c r="A127" s="42" t="s">
        <v>69</v>
      </c>
      <c r="B127" s="44" t="s">
        <v>260</v>
      </c>
      <c r="C127" s="45" t="s">
        <v>199</v>
      </c>
      <c r="D127" s="45"/>
      <c r="E127" s="45"/>
      <c r="F127" s="93">
        <f>F128</f>
        <v>88</v>
      </c>
      <c r="G127" s="93">
        <f>G128</f>
        <v>88</v>
      </c>
    </row>
    <row r="128" spans="1:7" ht="75" customHeight="1" hidden="1">
      <c r="A128" s="42" t="s">
        <v>63</v>
      </c>
      <c r="B128" s="44" t="s">
        <v>344</v>
      </c>
      <c r="C128" s="45" t="s">
        <v>199</v>
      </c>
      <c r="D128" s="40" t="s">
        <v>252</v>
      </c>
      <c r="E128" s="40"/>
      <c r="F128" s="93">
        <f>F129</f>
        <v>88</v>
      </c>
      <c r="G128" s="93">
        <f>G129</f>
        <v>88</v>
      </c>
    </row>
    <row r="129" spans="1:7" ht="30" hidden="1">
      <c r="A129" s="42"/>
      <c r="B129" s="47" t="s">
        <v>123</v>
      </c>
      <c r="C129" s="45" t="s">
        <v>199</v>
      </c>
      <c r="D129" s="45" t="s">
        <v>252</v>
      </c>
      <c r="E129" s="40" t="s">
        <v>124</v>
      </c>
      <c r="F129" s="93">
        <f>Ведомственная!G125</f>
        <v>88</v>
      </c>
      <c r="G129" s="93">
        <f>Ведомственная!H125</f>
        <v>88</v>
      </c>
    </row>
    <row r="130" spans="1:7" ht="15.75">
      <c r="A130" s="38" t="s">
        <v>78</v>
      </c>
      <c r="B130" s="55" t="s">
        <v>84</v>
      </c>
      <c r="C130" s="40" t="s">
        <v>85</v>
      </c>
      <c r="D130" s="45"/>
      <c r="E130" s="40"/>
      <c r="F130" s="92">
        <f aca="true" t="shared" si="1" ref="F130:G132">F131</f>
        <v>2192.5</v>
      </c>
      <c r="G130" s="92">
        <f t="shared" si="1"/>
        <v>2192.5</v>
      </c>
    </row>
    <row r="131" spans="1:7" ht="15.75">
      <c r="A131" s="42" t="s">
        <v>74</v>
      </c>
      <c r="B131" s="51" t="s">
        <v>41</v>
      </c>
      <c r="C131" s="45" t="s">
        <v>83</v>
      </c>
      <c r="D131" s="63"/>
      <c r="E131" s="45"/>
      <c r="F131" s="93">
        <f t="shared" si="1"/>
        <v>2192.5</v>
      </c>
      <c r="G131" s="93">
        <f t="shared" si="1"/>
        <v>2192.5</v>
      </c>
    </row>
    <row r="132" spans="1:7" ht="45" hidden="1">
      <c r="A132" s="42" t="s">
        <v>205</v>
      </c>
      <c r="B132" s="44" t="s">
        <v>351</v>
      </c>
      <c r="C132" s="45" t="s">
        <v>83</v>
      </c>
      <c r="D132" s="40" t="s">
        <v>244</v>
      </c>
      <c r="E132" s="40"/>
      <c r="F132" s="92">
        <f t="shared" si="1"/>
        <v>2192.5</v>
      </c>
      <c r="G132" s="92">
        <f t="shared" si="1"/>
        <v>2192.5</v>
      </c>
    </row>
    <row r="133" spans="1:7" ht="30" hidden="1">
      <c r="A133" s="38"/>
      <c r="B133" s="47" t="s">
        <v>123</v>
      </c>
      <c r="C133" s="45" t="s">
        <v>83</v>
      </c>
      <c r="D133" s="45" t="s">
        <v>244</v>
      </c>
      <c r="E133" s="40" t="s">
        <v>124</v>
      </c>
      <c r="F133" s="93">
        <f>Ведомственная!G129</f>
        <v>2192.5</v>
      </c>
      <c r="G133" s="93">
        <f>Ведомственная!H129</f>
        <v>2192.5</v>
      </c>
    </row>
    <row r="134" spans="1:7" ht="15.75">
      <c r="A134" s="42"/>
      <c r="B134" s="38" t="s">
        <v>0</v>
      </c>
      <c r="C134" s="45"/>
      <c r="D134" s="63"/>
      <c r="E134" s="45"/>
      <c r="F134" s="92">
        <f>F15+F55+F75+F86+F90+F103+F112+F126+F130+F68</f>
        <v>81532.9</v>
      </c>
      <c r="G134" s="92">
        <f>G15+G55+G75+G86+G90+G103+G112+G126+G130+G68</f>
        <v>80277.68000000001</v>
      </c>
    </row>
    <row r="135" spans="1:7" ht="15.75">
      <c r="A135" s="114"/>
      <c r="B135" s="115"/>
      <c r="C135" s="116"/>
      <c r="D135" s="117"/>
      <c r="E135" s="116"/>
      <c r="F135" s="118"/>
      <c r="G135" s="118"/>
    </row>
  </sheetData>
  <sheetProtection/>
  <mergeCells count="4">
    <mergeCell ref="A9:G9"/>
    <mergeCell ref="A10:G10"/>
    <mergeCell ref="A11:G11"/>
    <mergeCell ref="A12:G12"/>
  </mergeCells>
  <printOptions horizontalCentered="1"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4" r:id="rId1"/>
  <rowBreaks count="2" manualBreakCount="2">
    <brk id="33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B17" sqref="B17"/>
    </sheetView>
  </sheetViews>
  <sheetFormatPr defaultColWidth="7.09765625" defaultRowHeight="15"/>
  <cols>
    <col min="1" max="1" width="49.09765625" style="17" customWidth="1"/>
    <col min="2" max="2" width="15.796875" style="17" customWidth="1"/>
    <col min="3" max="4" width="9.59765625" style="17" customWidth="1"/>
    <col min="5" max="16384" width="7.09765625" style="17" customWidth="1"/>
  </cols>
  <sheetData>
    <row r="1" s="16" customFormat="1" ht="15">
      <c r="B1" s="15" t="s">
        <v>433</v>
      </c>
    </row>
    <row r="2" s="16" customFormat="1" ht="15">
      <c r="B2" s="18" t="s">
        <v>413</v>
      </c>
    </row>
    <row r="3" s="16" customFormat="1" ht="15">
      <c r="B3" s="18" t="s">
        <v>322</v>
      </c>
    </row>
    <row r="4" s="16" customFormat="1" ht="15">
      <c r="B4" s="18" t="s">
        <v>129</v>
      </c>
    </row>
    <row r="5" spans="2:3" s="16" customFormat="1" ht="15">
      <c r="B5" s="168" t="s">
        <v>91</v>
      </c>
      <c r="C5" s="168"/>
    </row>
    <row r="6" spans="2:4" s="16" customFormat="1" ht="15">
      <c r="B6" s="138" t="s">
        <v>414</v>
      </c>
      <c r="C6" s="102"/>
      <c r="D6" s="102"/>
    </row>
    <row r="7" ht="12.75">
      <c r="B7" s="19"/>
    </row>
    <row r="9" spans="1:4" ht="20.25" customHeight="1">
      <c r="A9" s="157" t="s">
        <v>424</v>
      </c>
      <c r="B9" s="157"/>
      <c r="C9" s="157"/>
      <c r="D9" s="167"/>
    </row>
    <row r="10" spans="1:4" ht="18.75">
      <c r="A10" s="157" t="s">
        <v>416</v>
      </c>
      <c r="B10" s="157"/>
      <c r="C10" s="157"/>
      <c r="D10" s="167"/>
    </row>
    <row r="11" spans="1:4" ht="20.25" customHeight="1">
      <c r="A11" s="157" t="s">
        <v>425</v>
      </c>
      <c r="B11" s="157"/>
      <c r="C11" s="157"/>
      <c r="D11" s="167"/>
    </row>
    <row r="12" spans="1:4" ht="20.25" customHeight="1">
      <c r="A12" s="157" t="s">
        <v>426</v>
      </c>
      <c r="B12" s="157"/>
      <c r="C12" s="157"/>
      <c r="D12" s="167"/>
    </row>
    <row r="13" spans="1:4" ht="18.75">
      <c r="A13" s="157" t="s">
        <v>420</v>
      </c>
      <c r="B13" s="157"/>
      <c r="C13" s="157"/>
      <c r="D13" s="167"/>
    </row>
    <row r="14" spans="1:4" ht="12.75">
      <c r="A14" s="155"/>
      <c r="B14" s="155"/>
      <c r="C14" s="155"/>
      <c r="D14" s="74"/>
    </row>
    <row r="15" spans="1:4" ht="25.5">
      <c r="A15" s="20" t="s">
        <v>2</v>
      </c>
      <c r="B15" s="20" t="s">
        <v>130</v>
      </c>
      <c r="C15" s="20" t="s">
        <v>427</v>
      </c>
      <c r="D15" s="20" t="s">
        <v>428</v>
      </c>
    </row>
    <row r="16" spans="1:4" s="81" customFormat="1" ht="15.75">
      <c r="A16" s="3" t="s">
        <v>299</v>
      </c>
      <c r="B16" s="80"/>
      <c r="C16" s="95">
        <f>C17</f>
        <v>0</v>
      </c>
      <c r="D16" s="95">
        <f>D17</f>
        <v>-786.1999999999971</v>
      </c>
    </row>
    <row r="17" spans="1:4" ht="31.5">
      <c r="A17" s="3" t="s">
        <v>300</v>
      </c>
      <c r="B17" s="97" t="s">
        <v>301</v>
      </c>
      <c r="C17" s="83">
        <f>C18</f>
        <v>0</v>
      </c>
      <c r="D17" s="83">
        <f>D18</f>
        <v>-786.1999999999971</v>
      </c>
    </row>
    <row r="18" spans="1:4" ht="31.5">
      <c r="A18" s="7" t="s">
        <v>303</v>
      </c>
      <c r="B18" s="4" t="s">
        <v>302</v>
      </c>
      <c r="C18" s="84">
        <f>C19+C23</f>
        <v>0</v>
      </c>
      <c r="D18" s="84">
        <f>D19+D23</f>
        <v>-786.1999999999971</v>
      </c>
    </row>
    <row r="19" spans="1:4" ht="15.75">
      <c r="A19" s="7" t="s">
        <v>279</v>
      </c>
      <c r="B19" s="4" t="s">
        <v>280</v>
      </c>
      <c r="C19" s="84">
        <f aca="true" t="shared" si="0" ref="C19:D21">C20</f>
        <v>-81532.9</v>
      </c>
      <c r="D19" s="84">
        <f t="shared" si="0"/>
        <v>-81063.88</v>
      </c>
    </row>
    <row r="20" spans="1:4" ht="15.75">
      <c r="A20" s="7" t="s">
        <v>281</v>
      </c>
      <c r="B20" s="4" t="s">
        <v>282</v>
      </c>
      <c r="C20" s="84">
        <f t="shared" si="0"/>
        <v>-81532.9</v>
      </c>
      <c r="D20" s="84">
        <f t="shared" si="0"/>
        <v>-81063.88</v>
      </c>
    </row>
    <row r="21" spans="1:4" ht="15.75">
      <c r="A21" s="7" t="s">
        <v>283</v>
      </c>
      <c r="B21" s="4" t="s">
        <v>284</v>
      </c>
      <c r="C21" s="84">
        <f t="shared" si="0"/>
        <v>-81532.9</v>
      </c>
      <c r="D21" s="84">
        <f t="shared" si="0"/>
        <v>-81063.88</v>
      </c>
    </row>
    <row r="22" spans="1:4" ht="45.75" customHeight="1">
      <c r="A22" s="7" t="s">
        <v>312</v>
      </c>
      <c r="B22" s="4" t="s">
        <v>285</v>
      </c>
      <c r="C22" s="84">
        <f>-Доходы!C75</f>
        <v>-81532.9</v>
      </c>
      <c r="D22" s="84">
        <f>-Доходы!D75</f>
        <v>-81063.88</v>
      </c>
    </row>
    <row r="23" spans="1:4" ht="15.75">
      <c r="A23" s="7" t="s">
        <v>286</v>
      </c>
      <c r="B23" s="4" t="s">
        <v>287</v>
      </c>
      <c r="C23" s="84">
        <f aca="true" t="shared" si="1" ref="C23:D25">C24</f>
        <v>81532.9</v>
      </c>
      <c r="D23" s="84">
        <f t="shared" si="1"/>
        <v>80277.68000000001</v>
      </c>
    </row>
    <row r="24" spans="1:4" ht="15.75">
      <c r="A24" s="7" t="s">
        <v>288</v>
      </c>
      <c r="B24" s="4" t="s">
        <v>289</v>
      </c>
      <c r="C24" s="84">
        <f t="shared" si="1"/>
        <v>81532.9</v>
      </c>
      <c r="D24" s="84">
        <f t="shared" si="1"/>
        <v>80277.68000000001</v>
      </c>
    </row>
    <row r="25" spans="1:4" ht="15.75">
      <c r="A25" s="7" t="s">
        <v>290</v>
      </c>
      <c r="B25" s="4" t="s">
        <v>291</v>
      </c>
      <c r="C25" s="84">
        <f t="shared" si="1"/>
        <v>81532.9</v>
      </c>
      <c r="D25" s="84">
        <f t="shared" si="1"/>
        <v>80277.68000000001</v>
      </c>
    </row>
    <row r="26" spans="1:4" ht="45.75" customHeight="1">
      <c r="A26" s="7" t="s">
        <v>313</v>
      </c>
      <c r="B26" s="4" t="s">
        <v>292</v>
      </c>
      <c r="C26" s="84">
        <f>'Разделы, подразделы, ЦС'!F134</f>
        <v>81532.9</v>
      </c>
      <c r="D26" s="84">
        <f>'Разделы, подразделы, ЦС'!G134</f>
        <v>80277.68000000001</v>
      </c>
    </row>
    <row r="27" spans="1:4" ht="47.25" hidden="1">
      <c r="A27" s="3" t="s">
        <v>145</v>
      </c>
      <c r="B27" s="4" t="s">
        <v>146</v>
      </c>
      <c r="C27" s="75">
        <v>0</v>
      </c>
      <c r="D27" s="75">
        <v>0</v>
      </c>
    </row>
    <row r="28" spans="1:4" ht="51" customHeight="1" hidden="1">
      <c r="A28" s="5" t="s">
        <v>147</v>
      </c>
      <c r="B28" s="4" t="s">
        <v>148</v>
      </c>
      <c r="C28" s="76">
        <v>0</v>
      </c>
      <c r="D28" s="76">
        <v>0</v>
      </c>
    </row>
    <row r="29" spans="1:4" ht="44.25" customHeight="1" hidden="1">
      <c r="A29" s="5" t="s">
        <v>149</v>
      </c>
      <c r="B29" s="4" t="s">
        <v>150</v>
      </c>
      <c r="C29" s="76">
        <v>0</v>
      </c>
      <c r="D29" s="76">
        <v>0</v>
      </c>
    </row>
    <row r="30" spans="1:4" ht="31.5" hidden="1">
      <c r="A30" s="5" t="s">
        <v>151</v>
      </c>
      <c r="B30" s="4" t="s">
        <v>152</v>
      </c>
      <c r="C30" s="76">
        <v>0</v>
      </c>
      <c r="D30" s="76">
        <v>0</v>
      </c>
    </row>
    <row r="31" spans="1:4" ht="31.5" hidden="1">
      <c r="A31" s="3" t="s">
        <v>153</v>
      </c>
      <c r="B31" s="4" t="s">
        <v>154</v>
      </c>
      <c r="C31" s="75">
        <v>0</v>
      </c>
      <c r="D31" s="75">
        <v>0</v>
      </c>
    </row>
    <row r="32" spans="1:4" ht="31.5" hidden="1">
      <c r="A32" s="5" t="s">
        <v>155</v>
      </c>
      <c r="B32" s="4" t="s">
        <v>156</v>
      </c>
      <c r="C32" s="76">
        <v>0</v>
      </c>
      <c r="D32" s="76">
        <v>0</v>
      </c>
    </row>
    <row r="33" spans="1:4" ht="31.5" hidden="1">
      <c r="A33" s="5" t="s">
        <v>157</v>
      </c>
      <c r="B33" s="4" t="s">
        <v>158</v>
      </c>
      <c r="C33" s="76">
        <v>0</v>
      </c>
      <c r="D33" s="76">
        <v>0</v>
      </c>
    </row>
    <row r="37" spans="3:4" ht="12.75">
      <c r="C37" s="26"/>
      <c r="D37" s="26"/>
    </row>
  </sheetData>
  <sheetProtection/>
  <mergeCells count="7">
    <mergeCell ref="A12:D12"/>
    <mergeCell ref="A13:D13"/>
    <mergeCell ref="A14:C14"/>
    <mergeCell ref="B5:C5"/>
    <mergeCell ref="A9:D9"/>
    <mergeCell ref="A10:D10"/>
    <mergeCell ref="A11:D11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2020-05-15T11:12:55Z</cp:lastPrinted>
  <dcterms:created xsi:type="dcterms:W3CDTF">2006-02-14T14:57:27Z</dcterms:created>
  <dcterms:modified xsi:type="dcterms:W3CDTF">2020-05-15T11:22:17Z</dcterms:modified>
  <cp:category/>
  <cp:version/>
  <cp:contentType/>
  <cp:contentStatus/>
</cp:coreProperties>
</file>