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1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подразделы'!$B$26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<sst xmlns="http://schemas.openxmlformats.org/spreadsheetml/2006/main" count="1342" uniqueCount="372">
  <si>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</si>
  <si>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</si>
  <si>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</si>
  <si>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</si>
  <si>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</si>
  <si>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</si>
  <si>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</si>
  <si>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</si>
  <si>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</si>
  <si>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</si>
  <si>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</si>
  <si>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</si>
  <si>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</si>
  <si>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</si>
  <si>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</si>
  <si>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</si>
  <si>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</si>
  <si>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</si>
  <si>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</si>
  <si>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</si>
  <si>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</si>
  <si>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</si>
  <si>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</si>
  <si>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</si>
  <si>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</si>
  <si>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</si>
  <si>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</si>
  <si>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</si>
  <si>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</si>
  <si>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</si>
  <si>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</si>
  <si>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</si>
  <si>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</si>
  <si>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</si>
  <si>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</si>
  <si>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</si>
  <si>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</si>
  <si>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</si>
  <si>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</si>
  <si>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</si>
  <si>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</si>
  <si>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</si>
  <si>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</si>
  <si>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</si>
  <si>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</si>
  <si>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</si>
  <si>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</si>
  <si>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</si>
  <si>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</si>
  <si>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</si>
  <si>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</si>
  <si>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</si>
  <si>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</si>
  <si>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</si>
  <si>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</si>
  <si>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</si>
  <si>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</si>
  <si>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</si>
  <si>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</si>
  <si>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</si>
  <si>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</si>
  <si>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</si>
  <si>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</si>
  <si>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</si>
  <si>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</si>
  <si>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</si>
  <si>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</si>
  <si>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</si>
  <si>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</si>
  <si>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</si>
  <si>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</si>
  <si>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</si>
  <si>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</si>
  <si>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</si>
  <si>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</si>
  <si>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</si>
  <si>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</si>
  <si>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</si>
  <si>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</si>
  <si>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</si>
  <si>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</si>
  <si>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</si>
  <si>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</si>
  <si>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</si>
  <si>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</si>
  <si>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</si>
  <si>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</si>
  <si>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</si>
  <si>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</si>
  <si>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</si>
  <si>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</si>
  <si>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</si>
  <si>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</si>
  <si>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</si>
  <si>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</si>
  <si>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</si>
  <si>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</si>
  <si>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</si>
  <si>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</si>
  <si>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</si>
  <si>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</si>
  <si>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</si>
  <si>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</si>
  <si>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</si>
  <si>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</si>
  <si>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</si>
  <si>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</si>
  <si>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</si>
  <si>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</si>
  <si>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</si>
  <si>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</si>
  <si>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</si>
  <si>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</si>
  <si>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</si>
  <si>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</si>
  <si>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</si>
  <si>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</si>
  <si>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</si>
  <si>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</si>
  <si>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</si>
  <si>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</si>
  <si>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</si>
  <si>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</si>
  <si>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</si>
  <si>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</si>
  <si>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</si>
  <si>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</si>
  <si>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</si>
  <si>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</si>
  <si>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</si>
  <si>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</si>
  <si>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</si>
  <si>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</si>
  <si>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</si>
  <si>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</si>
  <si>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</si>
  <si>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</si>
  <si>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</si>
  <si>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</si>
  <si>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</si>
  <si>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</si>
  <si>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</si>
  <si>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</si>
  <si>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</si>
  <si>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</si>
  <si>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0920600462</t>
  </si>
  <si>
    <t>4100100170</t>
  </si>
  <si>
    <t>5050100230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</si>
  <si>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</si>
  <si>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</si>
  <si>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</si>
  <si>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</si>
  <si>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</si>
  <si>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</si>
  <si>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</si>
  <si>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</si>
  <si>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</si>
  <si>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</si>
  <si>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</si>
  <si>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</si>
  <si>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</si>
  <si>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</si>
  <si>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</si>
  <si>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</si>
  <si>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</si>
  <si>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</si>
  <si>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</si>
  <si>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</si>
  <si>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</si>
  <si>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</si>
  <si>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</si>
  <si>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</si>
  <si>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</si>
  <si>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</si>
  <si>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</si>
  <si>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</si>
  <si>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</si>
  <si>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</si>
  <si>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</si>
  <si>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</si>
  <si>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</si>
  <si>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</si>
  <si>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</si>
  <si>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</si>
  <si>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</si>
  <si>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</si>
  <si>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</si>
  <si>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</si>
  <si>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</si>
  <si>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</si>
  <si>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</si>
  <si>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</si>
  <si>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</si>
  <si>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</si>
  <si>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</si>
  <si>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</si>
  <si>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</si>
  <si>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</si>
  <si>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</si>
  <si>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</si>
  <si>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</si>
  <si>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</si>
  <si>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</si>
  <si>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</si>
  <si>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</si>
  <si>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</si>
  <si>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</si>
  <si>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</si>
  <si>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</si>
  <si>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</si>
  <si>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</si>
  <si>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</si>
  <si>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</si>
  <si>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</si>
  <si>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</si>
  <si>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</si>
  <si>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</si>
  <si>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</si>
  <si>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</si>
  <si>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</si>
  <si>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</si>
  <si>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</si>
  <si>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</si>
  <si>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</si>
  <si>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</si>
  <si>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</si>
  <si>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</si>
  <si>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</si>
  <si>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</si>
  <si>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</si>
  <si>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</si>
  <si>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</si>
  <si>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</si>
  <si>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</si>
  <si>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</si>
  <si>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</si>
  <si>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</si>
  <si>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</si>
  <si>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2.3.3</t>
  </si>
  <si>
    <t>1.6.3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</si>
  <si>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</si>
  <si>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</si>
  <si>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</si>
  <si>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</si>
  <si>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</si>
  <si>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</si>
  <si>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</si>
  <si>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</si>
  <si>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</si>
  <si>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</si>
  <si>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</si>
  <si>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</si>
  <si>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</si>
  <si>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</si>
  <si>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</si>
  <si>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</si>
  <si>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</si>
  <si>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</si>
  <si>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</si>
  <si>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</si>
  <si>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</si>
  <si>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</si>
  <si>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</si>
  <si>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</si>
  <si>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</si>
  <si>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</si>
  <si>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</si>
  <si>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</si>
  <si>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</si>
  <si>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</si>
  <si>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</si>
  <si>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</si>
  <si>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</si>
  <si>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</si>
  <si>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</si>
  <si>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</si>
  <si>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</si>
  <si>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</si>
  <si>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</si>
  <si>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</si>
  <si>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</si>
  <si>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</si>
  <si>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</si>
  <si>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</si>
  <si>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</si>
  <si>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</si>
  <si>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</si>
  <si>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</si>
  <si>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</si>
  <si>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</si>
  <si>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</si>
  <si>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</si>
  <si>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</si>
  <si>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</si>
  <si>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</si>
  <si>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</si>
  <si>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</si>
  <si>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</si>
  <si>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</si>
  <si>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</si>
  <si>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</si>
  <si>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</si>
  <si>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</si>
  <si>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</si>
  <si>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</si>
  <si>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000 2 02 30027 00 0000 150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</si>
  <si>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</si>
  <si>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</si>
  <si>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</si>
  <si>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</si>
  <si>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</si>
  <si>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1</t>
  </si>
  <si>
    <t>Приложение № 5</t>
  </si>
  <si>
    <t>Приложение № 4</t>
  </si>
  <si>
    <t>Приложение № 3</t>
  </si>
  <si>
    <t>Приложение № 2</t>
  </si>
  <si>
    <t>на 2023 год и на плановый период 2024 и 2025 годов</t>
  </si>
  <si>
    <t>2023 год</t>
  </si>
  <si>
    <t>2024 год</t>
  </si>
  <si>
    <t>2025 год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</si>
  <si>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</si>
  <si>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</si>
  <si>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</si>
  <si>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</si>
  <si>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</si>
  <si>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</si>
  <si>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</si>
  <si>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Профессиональная подготовка, переподготовка и повышение квалификации</t>
  </si>
  <si>
    <t>4280100180</t>
  </si>
  <si>
    <t>9999999999</t>
  </si>
  <si>
    <t>2.3.4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</si>
  <si>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</si>
  <si>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</si>
  <si>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</si>
  <si>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</si>
  <si>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</si>
  <si>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</si>
  <si>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</si>
  <si>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</si>
  <si>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</si>
  <si>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</si>
  <si>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</si>
  <si>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</si>
  <si>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1.6.4</t>
  </si>
  <si>
    <t>6.2.2</t>
  </si>
  <si>
    <t>6.2.3</t>
  </si>
  <si>
    <t>к Решению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</si>
  <si>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</si>
  <si>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</si>
  <si>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0900700071</t>
  </si>
  <si>
    <t>2100100090</t>
  </si>
  <si>
    <t>4300300450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</si>
  <si>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</si>
  <si>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</si>
  <si>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</si>
  <si>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</si>
  <si>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</si>
  <si>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</si>
  <si>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</si>
  <si>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</si>
  <si>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</si>
  <si>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</si>
  <si>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</si>
  <si>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от 01.02.2023 № 105</t>
  </si>
  <si>
    <t>901 1 17 0503003 0000 180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</si>
  <si>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</si>
  <si>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</si>
  <si>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000 1 17 0000000 0000 000</t>
  </si>
  <si>
    <t xml:space="preserve">000 1 17 0500000 0000 180 </t>
  </si>
  <si>
    <t>Прочие неналоговые доходы</t>
  </si>
  <si>
    <t>(тыс. руб.)</t>
  </si>
  <si>
    <t>Плановый период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</si>
</sst>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174" fontId="9" fillId="4" borderId="10" xfId="53" applyNumberFormat="1" applyFont="1" applyFill="1" applyBorder="1" applyAlignment="1">
      <alignment horizontal="right" vertical="center"/>
      <protection/>
    </xf>
    <xf numFmtId="0" fontId="38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37" fillId="0" borderId="0" xfId="56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0" fontId="39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55" applyNumberFormat="1" applyFont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9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5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5" xfId="53" applyNumberFormat="1" applyFont="1" applyBorder="1" applyAlignment="1">
      <alignment horizontal="center" vertical="center" wrapText="1" shrinkToFi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45" fillId="0" borderId="0" xfId="54" applyFont="1" applyAlignment="1">
      <alignment horizontal="right"/>
      <protection/>
    </xf>
    <xf numFmtId="0" fontId="1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Доход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21" sqref="A21"/>
    </sheetView>
  </sheetViews>
  <sheetFormatPr defaultColWidth="7.09765625" defaultRowHeight="15"/>
  <cols>
    <col min="1" max="1" width="53.19921875" style="103" customWidth="1"/>
    <col min="2" max="2" width="18.296875" style="103" customWidth="1"/>
    <col min="3" max="5" width="11.796875" style="118" customWidth="1"/>
    <col min="6" max="16384" width="7.09765625" style="103" customWidth="1"/>
  </cols>
  <sheetData>
    <row r="1" spans="1:4" ht="15">
      <c r="A1" s="1"/>
      <c r="D1" s="87" t="s">
        <v>311</v>
      </c>
    </row>
    <row r="2" spans="1:4" ht="15">
      <c r="A2" s="1"/>
      <c r="D2" s="88" t="s">
        <v>346</v>
      </c>
    </row>
    <row r="3" spans="1:4" ht="15">
      <c r="A3" s="1"/>
      <c r="D3" s="88" t="s">
        <v>195</v>
      </c>
    </row>
    <row r="4" ht="15">
      <c r="D4" s="88" t="s">
        <v>222</v>
      </c>
    </row>
    <row r="5" spans="1:4" ht="15">
      <c r="A5" s="1"/>
      <c r="D5" s="88" t="s">
        <v>88</v>
      </c>
    </row>
    <row r="6" ht="15">
      <c r="D6" s="89" t="s">
        <v>363</v>
      </c>
    </row>
    <row r="7" ht="12.75">
      <c r="B7" s="104"/>
    </row>
    <row r="8" ht="12.75">
      <c r="B8" s="104"/>
    </row>
    <row r="9" spans="1:5" ht="20.25">
      <c r="A9" s="156" t="s">
        <v>269</v>
      </c>
      <c r="B9" s="156"/>
      <c r="C9" s="156"/>
      <c r="D9" s="157"/>
      <c r="E9" s="157"/>
    </row>
    <row r="10" spans="1:5" ht="20.25" customHeight="1">
      <c r="A10" s="156" t="s">
        <v>270</v>
      </c>
      <c r="B10" s="156"/>
      <c r="C10" s="156"/>
      <c r="D10" s="157"/>
      <c r="E10" s="157"/>
    </row>
    <row r="11" spans="1:5" ht="20.25" customHeight="1">
      <c r="A11" s="156" t="s">
        <v>316</v>
      </c>
      <c r="B11" s="156"/>
      <c r="C11" s="156"/>
      <c r="D11" s="157"/>
      <c r="E11" s="157"/>
    </row>
    <row r="12" spans="1:5" ht="12.75">
      <c r="A12" s="161"/>
      <c r="B12" s="162"/>
      <c r="C12" s="162"/>
      <c r="D12" s="103"/>
      <c r="E12" s="187" t="s">
        <v>370</v>
      </c>
    </row>
    <row r="13" spans="1:5" ht="15.75" customHeight="1">
      <c r="A13" s="158" t="s">
        <v>2</v>
      </c>
      <c r="B13" s="158" t="s">
        <v>247</v>
      </c>
      <c r="C13" s="188" t="s">
        <v>317</v>
      </c>
      <c r="D13" s="190" t="s">
        <v>371</v>
      </c>
      <c r="E13" s="190"/>
    </row>
    <row r="14" spans="1:5" ht="12.75">
      <c r="A14" s="159"/>
      <c r="B14" s="160"/>
      <c r="C14" s="189"/>
      <c r="D14" s="151" t="s">
        <v>318</v>
      </c>
      <c r="E14" s="151" t="s">
        <v>319</v>
      </c>
    </row>
    <row r="15" spans="1:5" ht="19.5" customHeight="1">
      <c r="A15" s="102" t="s">
        <v>271</v>
      </c>
      <c r="B15" s="119" t="s">
        <v>272</v>
      </c>
      <c r="C15" s="120">
        <f>C16+C19</f>
        <v>9738.900000000001</v>
      </c>
      <c r="D15" s="120">
        <f>D16+D19</f>
        <v>10681.5</v>
      </c>
      <c r="E15" s="120">
        <f>E16+E19</f>
        <v>11745.3</v>
      </c>
    </row>
    <row r="16" spans="1:5" ht="15.75">
      <c r="A16" s="121" t="s">
        <v>273</v>
      </c>
      <c r="B16" s="122" t="s">
        <v>274</v>
      </c>
      <c r="C16" s="120">
        <f aca="true" t="shared" si="0" ref="C16:E17">C17</f>
        <v>9723.2</v>
      </c>
      <c r="D16" s="120">
        <f t="shared" si="0"/>
        <v>10681.5</v>
      </c>
      <c r="E16" s="120">
        <f t="shared" si="0"/>
        <v>11745.3</v>
      </c>
    </row>
    <row r="17" spans="1:5" s="124" customFormat="1" ht="15.75">
      <c r="A17" s="123" t="s">
        <v>275</v>
      </c>
      <c r="B17" s="122" t="s">
        <v>276</v>
      </c>
      <c r="C17" s="120">
        <f t="shared" si="0"/>
        <v>9723.2</v>
      </c>
      <c r="D17" s="120">
        <f t="shared" si="0"/>
        <v>10681.5</v>
      </c>
      <c r="E17" s="120">
        <f t="shared" si="0"/>
        <v>11745.3</v>
      </c>
    </row>
    <row r="18" spans="1:5" s="124" customFormat="1" ht="78.75">
      <c r="A18" s="125" t="s">
        <v>277</v>
      </c>
      <c r="B18" s="153" t="s">
        <v>278</v>
      </c>
      <c r="C18" s="126">
        <v>9723.2</v>
      </c>
      <c r="D18" s="126">
        <v>10681.5</v>
      </c>
      <c r="E18" s="126">
        <v>11745.3</v>
      </c>
    </row>
    <row r="19" spans="1:5" s="124" customFormat="1" ht="15.75">
      <c r="A19" s="123" t="s">
        <v>365</v>
      </c>
      <c r="B19" s="155" t="s">
        <v>367</v>
      </c>
      <c r="C19" s="120">
        <f aca="true" t="shared" si="1" ref="C19:E20">C20</f>
        <v>15.7</v>
      </c>
      <c r="D19" s="120">
        <f t="shared" si="1"/>
        <v>0</v>
      </c>
      <c r="E19" s="120">
        <f t="shared" si="1"/>
        <v>0</v>
      </c>
    </row>
    <row r="20" spans="1:5" s="124" customFormat="1" ht="15.75">
      <c r="A20" s="123" t="s">
        <v>369</v>
      </c>
      <c r="B20" s="155" t="s">
        <v>368</v>
      </c>
      <c r="C20" s="120">
        <f t="shared" si="1"/>
        <v>15.7</v>
      </c>
      <c r="D20" s="120">
        <f t="shared" si="1"/>
        <v>0</v>
      </c>
      <c r="E20" s="120">
        <f t="shared" si="1"/>
        <v>0</v>
      </c>
    </row>
    <row r="21" spans="1:5" s="124" customFormat="1" ht="47.25">
      <c r="A21" s="125" t="s">
        <v>366</v>
      </c>
      <c r="B21" s="154" t="s">
        <v>364</v>
      </c>
      <c r="C21" s="126">
        <v>15.7</v>
      </c>
      <c r="D21" s="126">
        <v>0</v>
      </c>
      <c r="E21" s="126">
        <v>0</v>
      </c>
    </row>
    <row r="22" spans="1:5" s="124" customFormat="1" ht="18.75">
      <c r="A22" s="102" t="s">
        <v>279</v>
      </c>
      <c r="B22" s="122" t="s">
        <v>280</v>
      </c>
      <c r="C22" s="120">
        <f>C23</f>
        <v>58555.7</v>
      </c>
      <c r="D22" s="120">
        <f>D23</f>
        <v>56108.6</v>
      </c>
      <c r="E22" s="120">
        <f>E23</f>
        <v>58079.899999999994</v>
      </c>
    </row>
    <row r="23" spans="1:5" s="124" customFormat="1" ht="47.25">
      <c r="A23" s="121" t="s">
        <v>281</v>
      </c>
      <c r="B23" s="122" t="s">
        <v>282</v>
      </c>
      <c r="C23" s="120">
        <f>C24+C30+C27</f>
        <v>58555.7</v>
      </c>
      <c r="D23" s="120">
        <f>D24+D30+D27</f>
        <v>56108.6</v>
      </c>
      <c r="E23" s="120">
        <f>E24+E30+E27</f>
        <v>58079.899999999994</v>
      </c>
    </row>
    <row r="24" spans="1:5" s="124" customFormat="1" ht="15.75" customHeight="1">
      <c r="A24" s="123" t="s">
        <v>283</v>
      </c>
      <c r="B24" s="119" t="s">
        <v>284</v>
      </c>
      <c r="C24" s="120">
        <f aca="true" t="shared" si="2" ref="C24:E25">C25</f>
        <v>38467.9</v>
      </c>
      <c r="D24" s="120">
        <f t="shared" si="2"/>
        <v>39843.7</v>
      </c>
      <c r="E24" s="120">
        <f t="shared" si="2"/>
        <v>41072.1</v>
      </c>
    </row>
    <row r="25" spans="1:5" s="124" customFormat="1" ht="15.75">
      <c r="A25" s="128" t="s">
        <v>285</v>
      </c>
      <c r="B25" s="119" t="s">
        <v>286</v>
      </c>
      <c r="C25" s="120">
        <f t="shared" si="2"/>
        <v>38467.9</v>
      </c>
      <c r="D25" s="120">
        <f t="shared" si="2"/>
        <v>39843.7</v>
      </c>
      <c r="E25" s="120">
        <f t="shared" si="2"/>
        <v>41072.1</v>
      </c>
    </row>
    <row r="26" spans="1:5" ht="47.25">
      <c r="A26" s="125" t="s">
        <v>287</v>
      </c>
      <c r="B26" s="129" t="s">
        <v>288</v>
      </c>
      <c r="C26" s="126">
        <v>38467.9</v>
      </c>
      <c r="D26" s="126">
        <v>39843.7</v>
      </c>
      <c r="E26" s="126">
        <v>41072.1</v>
      </c>
    </row>
    <row r="27" spans="1:5" ht="31.5">
      <c r="A27" s="130" t="s">
        <v>289</v>
      </c>
      <c r="B27" s="122" t="s">
        <v>290</v>
      </c>
      <c r="C27" s="120">
        <f aca="true" t="shared" si="3" ref="C27:E28">C28</f>
        <v>4577.6</v>
      </c>
      <c r="D27" s="120">
        <f t="shared" si="3"/>
        <v>0</v>
      </c>
      <c r="E27" s="120">
        <f t="shared" si="3"/>
        <v>0</v>
      </c>
    </row>
    <row r="28" spans="1:5" ht="15.75">
      <c r="A28" s="130" t="s">
        <v>291</v>
      </c>
      <c r="B28" s="122" t="s">
        <v>292</v>
      </c>
      <c r="C28" s="120">
        <f t="shared" si="3"/>
        <v>4577.6</v>
      </c>
      <c r="D28" s="120">
        <f t="shared" si="3"/>
        <v>0</v>
      </c>
      <c r="E28" s="120">
        <f t="shared" si="3"/>
        <v>0</v>
      </c>
    </row>
    <row r="29" spans="1:5" ht="31.5">
      <c r="A29" s="131" t="s">
        <v>293</v>
      </c>
      <c r="B29" s="127" t="s">
        <v>294</v>
      </c>
      <c r="C29" s="126">
        <v>4577.6</v>
      </c>
      <c r="D29" s="126">
        <v>0</v>
      </c>
      <c r="E29" s="126">
        <v>0</v>
      </c>
    </row>
    <row r="30" spans="1:5" s="124" customFormat="1" ht="15.75" customHeight="1">
      <c r="A30" s="130" t="s">
        <v>295</v>
      </c>
      <c r="B30" s="122" t="s">
        <v>296</v>
      </c>
      <c r="C30" s="120">
        <f>C31+C35</f>
        <v>15510.199999999999</v>
      </c>
      <c r="D30" s="120">
        <f>D31+D35</f>
        <v>16264.9</v>
      </c>
      <c r="E30" s="120">
        <f>E31+E35</f>
        <v>17007.8</v>
      </c>
    </row>
    <row r="31" spans="1:5" s="124" customFormat="1" ht="31.5">
      <c r="A31" s="130" t="s">
        <v>297</v>
      </c>
      <c r="B31" s="122" t="s">
        <v>298</v>
      </c>
      <c r="C31" s="120">
        <f>C32</f>
        <v>3721.1000000000004</v>
      </c>
      <c r="D31" s="120">
        <f>D32</f>
        <v>3901.6</v>
      </c>
      <c r="E31" s="120">
        <f>E32</f>
        <v>4079.7</v>
      </c>
    </row>
    <row r="32" spans="1:5" ht="47.25">
      <c r="A32" s="125" t="s">
        <v>299</v>
      </c>
      <c r="B32" s="127" t="s">
        <v>300</v>
      </c>
      <c r="C32" s="126">
        <f>C33+C34</f>
        <v>3721.1000000000004</v>
      </c>
      <c r="D32" s="126">
        <f>D33+D34</f>
        <v>3901.6</v>
      </c>
      <c r="E32" s="126">
        <f>E33+E34</f>
        <v>4079.7</v>
      </c>
    </row>
    <row r="33" spans="1:5" ht="63">
      <c r="A33" s="125" t="s">
        <v>301</v>
      </c>
      <c r="B33" s="127" t="s">
        <v>302</v>
      </c>
      <c r="C33" s="126">
        <v>3712.3</v>
      </c>
      <c r="D33" s="126">
        <v>3892.4</v>
      </c>
      <c r="E33" s="126">
        <v>4070.1</v>
      </c>
    </row>
    <row r="34" spans="1:5" ht="94.5">
      <c r="A34" s="132" t="s">
        <v>303</v>
      </c>
      <c r="B34" s="127" t="s">
        <v>304</v>
      </c>
      <c r="C34" s="126">
        <v>8.8</v>
      </c>
      <c r="D34" s="126">
        <v>9.2</v>
      </c>
      <c r="E34" s="126">
        <v>9.6</v>
      </c>
    </row>
    <row r="35" spans="1:5" s="124" customFormat="1" ht="47.25">
      <c r="A35" s="130" t="s">
        <v>347</v>
      </c>
      <c r="B35" s="122" t="s">
        <v>305</v>
      </c>
      <c r="C35" s="120">
        <f>C36</f>
        <v>11789.099999999999</v>
      </c>
      <c r="D35" s="120">
        <f>D36</f>
        <v>12363.3</v>
      </c>
      <c r="E35" s="120">
        <f>E36</f>
        <v>12928.1</v>
      </c>
    </row>
    <row r="36" spans="1:5" ht="78.75">
      <c r="A36" s="131" t="s">
        <v>348</v>
      </c>
      <c r="B36" s="127" t="s">
        <v>306</v>
      </c>
      <c r="C36" s="126">
        <f>C37+C38</f>
        <v>11789.099999999999</v>
      </c>
      <c r="D36" s="126">
        <f>D37+D38</f>
        <v>12363.3</v>
      </c>
      <c r="E36" s="126">
        <f>E37+E38</f>
        <v>12928.1</v>
      </c>
    </row>
    <row r="37" spans="1:5" ht="47.25">
      <c r="A37" s="133" t="s">
        <v>307</v>
      </c>
      <c r="B37" s="127" t="s">
        <v>308</v>
      </c>
      <c r="C37" s="126">
        <v>7479.4</v>
      </c>
      <c r="D37" s="126">
        <v>7843.7</v>
      </c>
      <c r="E37" s="126">
        <v>8202.2</v>
      </c>
    </row>
    <row r="38" spans="1:5" ht="47.25">
      <c r="A38" s="125" t="s">
        <v>309</v>
      </c>
      <c r="B38" s="127" t="s">
        <v>310</v>
      </c>
      <c r="C38" s="126">
        <v>4309.7</v>
      </c>
      <c r="D38" s="126">
        <v>4519.6</v>
      </c>
      <c r="E38" s="126">
        <v>4725.9</v>
      </c>
    </row>
    <row r="39" spans="1:5" s="107" customFormat="1" ht="18.75">
      <c r="A39" s="134" t="s">
        <v>0</v>
      </c>
      <c r="B39" s="135"/>
      <c r="C39" s="136">
        <f>C15+C22</f>
        <v>68294.6</v>
      </c>
      <c r="D39" s="136">
        <f>D15+D22</f>
        <v>66790.1</v>
      </c>
      <c r="E39" s="136">
        <f>E15+E22</f>
        <v>69825.2</v>
      </c>
    </row>
  </sheetData>
  <mergeCells count="8">
    <mergeCell ref="A9:E9"/>
    <mergeCell ref="A10:E10"/>
    <mergeCell ref="A11:E11"/>
    <mergeCell ref="A13:A14"/>
    <mergeCell ref="B13:B14"/>
    <mergeCell ref="A12:C12"/>
    <mergeCell ref="D13:E13"/>
    <mergeCell ref="C13:C1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SheetLayoutView="100" zoomScalePageLayoutView="0" workbookViewId="0" topLeftCell="A1">
      <selection activeCell="I12" sqref="I12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0" bestFit="1" customWidth="1"/>
    <col min="5" max="5" width="10.296875" style="41" customWidth="1"/>
    <col min="6" max="6" width="9" style="41" customWidth="1"/>
    <col min="7" max="9" width="11.796875" style="74" customWidth="1"/>
    <col min="10" max="16384" width="8.8984375" style="2" customWidth="1"/>
  </cols>
  <sheetData>
    <row r="1" spans="1:10" ht="15.75">
      <c r="A1" s="1"/>
      <c r="B1" s="1"/>
      <c r="C1" s="3"/>
      <c r="H1" s="141" t="s">
        <v>315</v>
      </c>
      <c r="I1" s="137"/>
      <c r="J1" s="137"/>
    </row>
    <row r="2" spans="1:10" ht="15.75" customHeight="1">
      <c r="A2" s="1"/>
      <c r="B2" s="1"/>
      <c r="C2" s="3"/>
      <c r="H2" s="142" t="s">
        <v>346</v>
      </c>
      <c r="I2" s="138"/>
      <c r="J2" s="138"/>
    </row>
    <row r="3" spans="1:10" ht="15.75" customHeight="1">
      <c r="A3" s="1"/>
      <c r="B3" s="1"/>
      <c r="C3" s="3"/>
      <c r="H3" s="142" t="s">
        <v>195</v>
      </c>
      <c r="I3" s="138"/>
      <c r="J3" s="138"/>
    </row>
    <row r="4" spans="1:10" ht="15.75">
      <c r="A4" s="1"/>
      <c r="B4" s="1"/>
      <c r="C4" s="6"/>
      <c r="H4" s="143" t="s">
        <v>89</v>
      </c>
      <c r="I4" s="139"/>
      <c r="J4" s="139"/>
    </row>
    <row r="5" spans="1:10" ht="15.75">
      <c r="A5" s="1"/>
      <c r="B5" s="1"/>
      <c r="C5" s="6"/>
      <c r="H5" s="143" t="s">
        <v>88</v>
      </c>
      <c r="I5" s="139"/>
      <c r="J5" s="139"/>
    </row>
    <row r="6" spans="1:10" ht="15.75">
      <c r="A6" s="4"/>
      <c r="B6" s="6"/>
      <c r="C6" s="6"/>
      <c r="H6" s="144" t="s">
        <v>363</v>
      </c>
      <c r="I6" s="140"/>
      <c r="J6" s="140"/>
    </row>
    <row r="7" spans="1:9" ht="15.75">
      <c r="A7" s="4"/>
      <c r="B7" s="6"/>
      <c r="C7" s="6"/>
      <c r="D7" s="7"/>
      <c r="E7" s="7"/>
      <c r="F7" s="7"/>
      <c r="G7" s="72"/>
      <c r="H7" s="72"/>
      <c r="I7" s="72"/>
    </row>
    <row r="8" spans="1:9" ht="15.75">
      <c r="A8" s="4"/>
      <c r="B8" s="6"/>
      <c r="C8" s="6"/>
      <c r="D8" s="7"/>
      <c r="E8" s="7"/>
      <c r="F8" s="7"/>
      <c r="G8" s="72"/>
      <c r="H8" s="72"/>
      <c r="I8" s="72"/>
    </row>
    <row r="9" spans="1:9" ht="20.25">
      <c r="A9" s="166" t="s">
        <v>176</v>
      </c>
      <c r="B9" s="166"/>
      <c r="C9" s="166"/>
      <c r="D9" s="166"/>
      <c r="E9" s="166"/>
      <c r="F9" s="166"/>
      <c r="G9" s="166"/>
      <c r="H9" s="157"/>
      <c r="I9" s="157"/>
    </row>
    <row r="10" spans="1:9" ht="20.25">
      <c r="A10" s="166" t="s">
        <v>174</v>
      </c>
      <c r="B10" s="166"/>
      <c r="C10" s="166"/>
      <c r="D10" s="166"/>
      <c r="E10" s="166"/>
      <c r="F10" s="166"/>
      <c r="G10" s="166"/>
      <c r="H10" s="157"/>
      <c r="I10" s="157"/>
    </row>
    <row r="11" spans="1:9" ht="20.25">
      <c r="A11" s="166" t="s">
        <v>316</v>
      </c>
      <c r="B11" s="166"/>
      <c r="C11" s="166"/>
      <c r="D11" s="166"/>
      <c r="E11" s="166"/>
      <c r="F11" s="166"/>
      <c r="G11" s="166"/>
      <c r="H11" s="157"/>
      <c r="I11" s="157"/>
    </row>
    <row r="12" spans="1:9" s="44" customFormat="1" ht="12.75">
      <c r="A12" s="167"/>
      <c r="B12" s="167"/>
      <c r="C12" s="167"/>
      <c r="D12" s="167"/>
      <c r="E12" s="167"/>
      <c r="F12" s="167"/>
      <c r="G12" s="167"/>
      <c r="I12" s="187" t="s">
        <v>370</v>
      </c>
    </row>
    <row r="13" spans="1:9" s="44" customFormat="1" ht="39.75" customHeight="1">
      <c r="A13" s="168" t="s">
        <v>1</v>
      </c>
      <c r="B13" s="163" t="s">
        <v>2</v>
      </c>
      <c r="C13" s="163" t="s">
        <v>175</v>
      </c>
      <c r="D13" s="163" t="s">
        <v>3</v>
      </c>
      <c r="E13" s="165" t="s">
        <v>4</v>
      </c>
      <c r="F13" s="165" t="s">
        <v>107</v>
      </c>
      <c r="G13" s="188" t="s">
        <v>317</v>
      </c>
      <c r="H13" s="190" t="s">
        <v>371</v>
      </c>
      <c r="I13" s="190"/>
    </row>
    <row r="14" spans="1:9" s="44" customFormat="1" ht="39.75" customHeight="1">
      <c r="A14" s="164"/>
      <c r="B14" s="164"/>
      <c r="C14" s="164"/>
      <c r="D14" s="164"/>
      <c r="E14" s="164"/>
      <c r="F14" s="164"/>
      <c r="G14" s="189"/>
      <c r="H14" s="151" t="s">
        <v>318</v>
      </c>
      <c r="I14" s="151" t="s">
        <v>319</v>
      </c>
    </row>
    <row r="15" spans="1:9" ht="15.75">
      <c r="A15" s="8" t="s">
        <v>5</v>
      </c>
      <c r="B15" s="9" t="s">
        <v>6</v>
      </c>
      <c r="C15" s="9" t="s">
        <v>9</v>
      </c>
      <c r="D15" s="9"/>
      <c r="E15" s="10"/>
      <c r="F15" s="10"/>
      <c r="G15" s="90">
        <f>G16</f>
        <v>5669.5</v>
      </c>
      <c r="H15" s="90">
        <f>H16</f>
        <v>5887.200000000001</v>
      </c>
      <c r="I15" s="90">
        <f>I16</f>
        <v>6129.6</v>
      </c>
    </row>
    <row r="16" spans="1:9" ht="22.5" customHeight="1">
      <c r="A16" s="8" t="s">
        <v>7</v>
      </c>
      <c r="B16" s="11" t="s">
        <v>8</v>
      </c>
      <c r="C16" s="10" t="s">
        <v>9</v>
      </c>
      <c r="D16" s="12" t="s">
        <v>10</v>
      </c>
      <c r="E16" s="13"/>
      <c r="F16" s="10"/>
      <c r="G16" s="90">
        <f>G17+G20</f>
        <v>5669.5</v>
      </c>
      <c r="H16" s="90">
        <f>H17+H20</f>
        <v>5887.200000000001</v>
      </c>
      <c r="I16" s="90">
        <f>I17+I20</f>
        <v>6129.6</v>
      </c>
    </row>
    <row r="17" spans="1:9" ht="57">
      <c r="A17" s="10" t="s">
        <v>11</v>
      </c>
      <c r="B17" s="11" t="s">
        <v>46</v>
      </c>
      <c r="C17" s="14" t="s">
        <v>9</v>
      </c>
      <c r="D17" s="12" t="s">
        <v>12</v>
      </c>
      <c r="E17" s="15"/>
      <c r="F17" s="12"/>
      <c r="G17" s="91">
        <f aca="true" t="shared" si="0" ref="G17:I18">G18</f>
        <v>1772.4</v>
      </c>
      <c r="H17" s="91">
        <f t="shared" si="0"/>
        <v>1858.4</v>
      </c>
      <c r="I17" s="91">
        <f t="shared" si="0"/>
        <v>1943.3</v>
      </c>
    </row>
    <row r="18" spans="1:9" ht="30">
      <c r="A18" s="14" t="s">
        <v>13</v>
      </c>
      <c r="B18" s="16" t="s">
        <v>14</v>
      </c>
      <c r="C18" s="14" t="s">
        <v>9</v>
      </c>
      <c r="D18" s="17" t="s">
        <v>12</v>
      </c>
      <c r="E18" s="12" t="s">
        <v>138</v>
      </c>
      <c r="F18" s="12"/>
      <c r="G18" s="91">
        <f t="shared" si="0"/>
        <v>1772.4</v>
      </c>
      <c r="H18" s="91">
        <f t="shared" si="0"/>
        <v>1858.4</v>
      </c>
      <c r="I18" s="91">
        <f t="shared" si="0"/>
        <v>1943.3</v>
      </c>
    </row>
    <row r="19" spans="1:9" ht="93.75" customHeight="1">
      <c r="A19" s="14"/>
      <c r="B19" s="16" t="s">
        <v>112</v>
      </c>
      <c r="C19" s="14" t="s">
        <v>9</v>
      </c>
      <c r="D19" s="17" t="s">
        <v>12</v>
      </c>
      <c r="E19" s="17" t="s">
        <v>138</v>
      </c>
      <c r="F19" s="12" t="s">
        <v>111</v>
      </c>
      <c r="G19" s="92">
        <v>1772.4</v>
      </c>
      <c r="H19" s="92">
        <v>1858.4</v>
      </c>
      <c r="I19" s="92">
        <v>1943.3</v>
      </c>
    </row>
    <row r="20" spans="1:9" ht="71.25">
      <c r="A20" s="10" t="s">
        <v>15</v>
      </c>
      <c r="B20" s="11" t="s">
        <v>47</v>
      </c>
      <c r="C20" s="10" t="s">
        <v>9</v>
      </c>
      <c r="D20" s="12" t="s">
        <v>16</v>
      </c>
      <c r="E20" s="12"/>
      <c r="F20" s="12"/>
      <c r="G20" s="91">
        <f>G21+G25+G27</f>
        <v>3897.1</v>
      </c>
      <c r="H20" s="91">
        <f>H21+H25+H27</f>
        <v>4028.8</v>
      </c>
      <c r="I20" s="91">
        <f>I21+I25+I27</f>
        <v>4186.3</v>
      </c>
    </row>
    <row r="21" spans="1:9" ht="60">
      <c r="A21" s="14" t="s">
        <v>17</v>
      </c>
      <c r="B21" s="16" t="s">
        <v>18</v>
      </c>
      <c r="C21" s="14" t="s">
        <v>9</v>
      </c>
      <c r="D21" s="17" t="s">
        <v>16</v>
      </c>
      <c r="E21" s="12" t="s">
        <v>139</v>
      </c>
      <c r="F21" s="12"/>
      <c r="G21" s="91">
        <f>G22+G24+G23</f>
        <v>3769.1</v>
      </c>
      <c r="H21" s="91">
        <f>H22+H24+H23</f>
        <v>3900.8</v>
      </c>
      <c r="I21" s="91">
        <f>I22+I24+I23</f>
        <v>4058.3</v>
      </c>
    </row>
    <row r="22" spans="1:9" ht="96" customHeight="1">
      <c r="A22" s="14"/>
      <c r="B22" s="16" t="s">
        <v>112</v>
      </c>
      <c r="C22" s="14" t="s">
        <v>9</v>
      </c>
      <c r="D22" s="17" t="s">
        <v>16</v>
      </c>
      <c r="E22" s="17" t="s">
        <v>139</v>
      </c>
      <c r="F22" s="12" t="s">
        <v>111</v>
      </c>
      <c r="G22" s="92">
        <v>1347.1</v>
      </c>
      <c r="H22" s="92">
        <v>1412.4</v>
      </c>
      <c r="I22" s="92">
        <v>1476.9</v>
      </c>
    </row>
    <row r="23" spans="1:9" ht="45">
      <c r="A23" s="14"/>
      <c r="B23" s="19" t="s">
        <v>151</v>
      </c>
      <c r="C23" s="14" t="s">
        <v>9</v>
      </c>
      <c r="D23" s="17" t="s">
        <v>16</v>
      </c>
      <c r="E23" s="17" t="s">
        <v>139</v>
      </c>
      <c r="F23" s="12" t="s">
        <v>114</v>
      </c>
      <c r="G23" s="92">
        <f>2407.4-0.1-12+24.7</f>
        <v>2420</v>
      </c>
      <c r="H23" s="92">
        <f>2499.4-12</f>
        <v>2487.4</v>
      </c>
      <c r="I23" s="92">
        <f>2592.4-12</f>
        <v>2580.4</v>
      </c>
    </row>
    <row r="24" spans="1:9" ht="15.75">
      <c r="A24" s="14"/>
      <c r="B24" s="18" t="s">
        <v>117</v>
      </c>
      <c r="C24" s="14" t="s">
        <v>9</v>
      </c>
      <c r="D24" s="17" t="s">
        <v>16</v>
      </c>
      <c r="E24" s="17" t="s">
        <v>139</v>
      </c>
      <c r="F24" s="12" t="s">
        <v>116</v>
      </c>
      <c r="G24" s="92">
        <v>2</v>
      </c>
      <c r="H24" s="92">
        <v>1</v>
      </c>
      <c r="I24" s="92">
        <v>1</v>
      </c>
    </row>
    <row r="25" spans="1:9" ht="61.5" customHeight="1">
      <c r="A25" s="14" t="s">
        <v>123</v>
      </c>
      <c r="B25" s="16" t="s">
        <v>86</v>
      </c>
      <c r="C25" s="14" t="s">
        <v>9</v>
      </c>
      <c r="D25" s="12" t="s">
        <v>16</v>
      </c>
      <c r="E25" s="12" t="s">
        <v>140</v>
      </c>
      <c r="F25" s="17"/>
      <c r="G25" s="91">
        <f>G26</f>
        <v>20</v>
      </c>
      <c r="H25" s="91">
        <f>H26</f>
        <v>20</v>
      </c>
      <c r="I25" s="91">
        <f>I26</f>
        <v>20</v>
      </c>
    </row>
    <row r="26" spans="1:9" ht="90.75" customHeight="1">
      <c r="A26" s="14"/>
      <c r="B26" s="20" t="s">
        <v>112</v>
      </c>
      <c r="C26" s="14" t="s">
        <v>9</v>
      </c>
      <c r="D26" s="17" t="s">
        <v>16</v>
      </c>
      <c r="E26" s="17" t="s">
        <v>140</v>
      </c>
      <c r="F26" s="12" t="s">
        <v>111</v>
      </c>
      <c r="G26" s="92">
        <v>20</v>
      </c>
      <c r="H26" s="92">
        <v>20</v>
      </c>
      <c r="I26" s="92">
        <v>20</v>
      </c>
    </row>
    <row r="27" spans="1:9" ht="60">
      <c r="A27" s="14" t="s">
        <v>362</v>
      </c>
      <c r="B27" s="20" t="s">
        <v>87</v>
      </c>
      <c r="C27" s="14" t="s">
        <v>9</v>
      </c>
      <c r="D27" s="17" t="s">
        <v>16</v>
      </c>
      <c r="E27" s="12" t="s">
        <v>150</v>
      </c>
      <c r="F27" s="12"/>
      <c r="G27" s="91">
        <f>G28</f>
        <v>108</v>
      </c>
      <c r="H27" s="91">
        <f>H28</f>
        <v>108</v>
      </c>
      <c r="I27" s="91">
        <f>I28</f>
        <v>108</v>
      </c>
    </row>
    <row r="28" spans="1:9" ht="15.75">
      <c r="A28" s="14"/>
      <c r="B28" s="20" t="s">
        <v>117</v>
      </c>
      <c r="C28" s="14" t="s">
        <v>9</v>
      </c>
      <c r="D28" s="17" t="s">
        <v>16</v>
      </c>
      <c r="E28" s="17" t="s">
        <v>150</v>
      </c>
      <c r="F28" s="12" t="s">
        <v>116</v>
      </c>
      <c r="G28" s="92">
        <v>108</v>
      </c>
      <c r="H28" s="92">
        <v>108</v>
      </c>
      <c r="I28" s="92">
        <v>108</v>
      </c>
    </row>
    <row r="29" spans="1:9" ht="15.75">
      <c r="A29" s="10" t="s">
        <v>20</v>
      </c>
      <c r="B29" s="9" t="s">
        <v>21</v>
      </c>
      <c r="C29" s="10" t="s">
        <v>23</v>
      </c>
      <c r="D29" s="17"/>
      <c r="E29" s="17"/>
      <c r="F29" s="17"/>
      <c r="G29" s="91">
        <f>G30+G53+G96+G105+G70+G83+G79+G121+G117+G66</f>
        <v>62716</v>
      </c>
      <c r="H29" s="91">
        <f>H30+H53+H96+H105+H70+H83+H79+H121+H117+H66</f>
        <v>60956.799999999996</v>
      </c>
      <c r="I29" s="91">
        <f>I30+I53+I96+I105+I70+I83+I79+I121+I117+I66</f>
        <v>63749.5</v>
      </c>
    </row>
    <row r="30" spans="1:9" ht="24" customHeight="1">
      <c r="A30" s="10" t="s">
        <v>22</v>
      </c>
      <c r="B30" s="11" t="s">
        <v>8</v>
      </c>
      <c r="C30" s="10" t="s">
        <v>23</v>
      </c>
      <c r="D30" s="12" t="s">
        <v>10</v>
      </c>
      <c r="E30" s="17"/>
      <c r="F30" s="17"/>
      <c r="G30" s="91">
        <f>G31+G44+G41</f>
        <v>12272.8</v>
      </c>
      <c r="H30" s="91">
        <f>H31+H44+H41</f>
        <v>14062.3</v>
      </c>
      <c r="I30" s="91">
        <f>I31+I44+I41</f>
        <v>15986.5</v>
      </c>
    </row>
    <row r="31" spans="1:9" ht="71.25" customHeight="1">
      <c r="A31" s="10" t="s">
        <v>24</v>
      </c>
      <c r="B31" s="21" t="s">
        <v>48</v>
      </c>
      <c r="C31" s="14" t="s">
        <v>23</v>
      </c>
      <c r="D31" s="12" t="s">
        <v>25</v>
      </c>
      <c r="E31" s="17"/>
      <c r="F31" s="17"/>
      <c r="G31" s="91">
        <f>G34+G32+G38</f>
        <v>11293</v>
      </c>
      <c r="H31" s="91">
        <f>H34+H32+H38</f>
        <v>11818.9</v>
      </c>
      <c r="I31" s="91">
        <f>I34+I32+I38</f>
        <v>12365</v>
      </c>
    </row>
    <row r="32" spans="1:9" ht="45">
      <c r="A32" s="14" t="s">
        <v>26</v>
      </c>
      <c r="B32" s="16" t="s">
        <v>27</v>
      </c>
      <c r="C32" s="14" t="s">
        <v>23</v>
      </c>
      <c r="D32" s="17" t="s">
        <v>25</v>
      </c>
      <c r="E32" s="12" t="s">
        <v>141</v>
      </c>
      <c r="F32" s="17"/>
      <c r="G32" s="91">
        <f>G33</f>
        <v>1772.4</v>
      </c>
      <c r="H32" s="91">
        <f>H33</f>
        <v>1858.4</v>
      </c>
      <c r="I32" s="91">
        <f>I33</f>
        <v>1943.3</v>
      </c>
    </row>
    <row r="33" spans="1:9" ht="92.25" customHeight="1">
      <c r="A33" s="22"/>
      <c r="B33" s="16" t="s">
        <v>112</v>
      </c>
      <c r="C33" s="14" t="s">
        <v>23</v>
      </c>
      <c r="D33" s="17" t="s">
        <v>25</v>
      </c>
      <c r="E33" s="17" t="s">
        <v>141</v>
      </c>
      <c r="F33" s="12" t="s">
        <v>111</v>
      </c>
      <c r="G33" s="92">
        <v>1772.4</v>
      </c>
      <c r="H33" s="92">
        <v>1858.4</v>
      </c>
      <c r="I33" s="92">
        <v>1943.3</v>
      </c>
    </row>
    <row r="34" spans="1:9" ht="30">
      <c r="A34" s="22" t="s">
        <v>28</v>
      </c>
      <c r="B34" s="23" t="s">
        <v>29</v>
      </c>
      <c r="C34" s="14" t="s">
        <v>23</v>
      </c>
      <c r="D34" s="17" t="s">
        <v>25</v>
      </c>
      <c r="E34" s="12" t="s">
        <v>142</v>
      </c>
      <c r="F34" s="17"/>
      <c r="G34" s="91">
        <f>G35+G36+G37</f>
        <v>5808.3</v>
      </c>
      <c r="H34" s="91">
        <f>H35+H36+H37</f>
        <v>6068.1</v>
      </c>
      <c r="I34" s="91">
        <f>I35+I36+I37</f>
        <v>6351.6</v>
      </c>
    </row>
    <row r="35" spans="1:9" ht="89.25" customHeight="1">
      <c r="A35" s="10"/>
      <c r="B35" s="16" t="s">
        <v>112</v>
      </c>
      <c r="C35" s="14" t="s">
        <v>23</v>
      </c>
      <c r="D35" s="17" t="s">
        <v>25</v>
      </c>
      <c r="E35" s="17" t="s">
        <v>142</v>
      </c>
      <c r="F35" s="12" t="s">
        <v>111</v>
      </c>
      <c r="G35" s="92">
        <v>5565.3</v>
      </c>
      <c r="H35" s="92">
        <v>5835.1</v>
      </c>
      <c r="I35" s="92">
        <v>6101.6</v>
      </c>
    </row>
    <row r="36" spans="1:9" ht="45" customHeight="1">
      <c r="A36" s="14"/>
      <c r="B36" s="19" t="s">
        <v>151</v>
      </c>
      <c r="C36" s="14" t="s">
        <v>23</v>
      </c>
      <c r="D36" s="17" t="s">
        <v>25</v>
      </c>
      <c r="E36" s="17" t="s">
        <v>142</v>
      </c>
      <c r="F36" s="12" t="s">
        <v>114</v>
      </c>
      <c r="G36" s="92">
        <f>213+27</f>
        <v>240</v>
      </c>
      <c r="H36" s="92">
        <v>230</v>
      </c>
      <c r="I36" s="92">
        <v>247</v>
      </c>
    </row>
    <row r="37" spans="1:9" ht="15.75">
      <c r="A37" s="14"/>
      <c r="B37" s="20" t="s">
        <v>117</v>
      </c>
      <c r="C37" s="14" t="s">
        <v>23</v>
      </c>
      <c r="D37" s="17" t="s">
        <v>25</v>
      </c>
      <c r="E37" s="17" t="s">
        <v>142</v>
      </c>
      <c r="F37" s="12" t="s">
        <v>116</v>
      </c>
      <c r="G37" s="92">
        <v>3</v>
      </c>
      <c r="H37" s="92">
        <v>3</v>
      </c>
      <c r="I37" s="92">
        <v>3</v>
      </c>
    </row>
    <row r="38" spans="1:9" ht="77.25" customHeight="1">
      <c r="A38" s="14" t="s">
        <v>118</v>
      </c>
      <c r="B38" s="20" t="s">
        <v>157</v>
      </c>
      <c r="C38" s="14" t="s">
        <v>23</v>
      </c>
      <c r="D38" s="17" t="s">
        <v>25</v>
      </c>
      <c r="E38" s="12" t="s">
        <v>155</v>
      </c>
      <c r="F38" s="17"/>
      <c r="G38" s="91">
        <f>G39+G40</f>
        <v>3712.3</v>
      </c>
      <c r="H38" s="91">
        <f>H39+H40</f>
        <v>3892.3999999999996</v>
      </c>
      <c r="I38" s="91">
        <f>I39+I40</f>
        <v>4070.1</v>
      </c>
    </row>
    <row r="39" spans="1:9" ht="90">
      <c r="A39" s="14"/>
      <c r="B39" s="16" t="s">
        <v>112</v>
      </c>
      <c r="C39" s="14" t="s">
        <v>23</v>
      </c>
      <c r="D39" s="17" t="s">
        <v>25</v>
      </c>
      <c r="E39" s="17" t="s">
        <v>155</v>
      </c>
      <c r="F39" s="12" t="s">
        <v>111</v>
      </c>
      <c r="G39" s="92">
        <v>3473.8</v>
      </c>
      <c r="H39" s="92">
        <v>3642.2</v>
      </c>
      <c r="I39" s="92">
        <v>3808.5</v>
      </c>
    </row>
    <row r="40" spans="1:9" ht="45">
      <c r="A40" s="14"/>
      <c r="B40" s="19" t="s">
        <v>151</v>
      </c>
      <c r="C40" s="14" t="s">
        <v>23</v>
      </c>
      <c r="D40" s="17" t="s">
        <v>25</v>
      </c>
      <c r="E40" s="17" t="s">
        <v>155</v>
      </c>
      <c r="F40" s="12" t="s">
        <v>114</v>
      </c>
      <c r="G40" s="92">
        <v>238.5</v>
      </c>
      <c r="H40" s="92">
        <v>250.2</v>
      </c>
      <c r="I40" s="92">
        <v>261.6</v>
      </c>
    </row>
    <row r="41" spans="1:9" ht="15.75">
      <c r="A41" s="10" t="s">
        <v>124</v>
      </c>
      <c r="B41" s="27" t="s">
        <v>95</v>
      </c>
      <c r="C41" s="14" t="s">
        <v>23</v>
      </c>
      <c r="D41" s="12" t="s">
        <v>99</v>
      </c>
      <c r="E41" s="17"/>
      <c r="F41" s="12"/>
      <c r="G41" s="92">
        <v>20</v>
      </c>
      <c r="H41" s="92">
        <v>20</v>
      </c>
      <c r="I41" s="92">
        <v>20</v>
      </c>
    </row>
    <row r="42" spans="1:9" ht="15.75">
      <c r="A42" s="22" t="s">
        <v>125</v>
      </c>
      <c r="B42" s="16" t="s">
        <v>96</v>
      </c>
      <c r="C42" s="14" t="s">
        <v>23</v>
      </c>
      <c r="D42" s="17" t="s">
        <v>99</v>
      </c>
      <c r="E42" s="12" t="s">
        <v>148</v>
      </c>
      <c r="F42" s="12"/>
      <c r="G42" s="92">
        <v>20</v>
      </c>
      <c r="H42" s="92">
        <v>20</v>
      </c>
      <c r="I42" s="92">
        <v>20</v>
      </c>
    </row>
    <row r="43" spans="1:9" ht="15.75">
      <c r="A43" s="14"/>
      <c r="B43" s="18" t="s">
        <v>117</v>
      </c>
      <c r="C43" s="14" t="s">
        <v>23</v>
      </c>
      <c r="D43" s="17" t="s">
        <v>99</v>
      </c>
      <c r="E43" s="17" t="s">
        <v>148</v>
      </c>
      <c r="F43" s="12" t="s">
        <v>116</v>
      </c>
      <c r="G43" s="91">
        <v>20</v>
      </c>
      <c r="H43" s="91">
        <v>20</v>
      </c>
      <c r="I43" s="91">
        <v>20</v>
      </c>
    </row>
    <row r="44" spans="1:9" ht="15.75">
      <c r="A44" s="10" t="s">
        <v>97</v>
      </c>
      <c r="B44" s="11" t="s">
        <v>19</v>
      </c>
      <c r="C44" s="14" t="s">
        <v>23</v>
      </c>
      <c r="D44" s="12" t="s">
        <v>80</v>
      </c>
      <c r="E44" s="17"/>
      <c r="F44" s="17"/>
      <c r="G44" s="91">
        <f>G49+G47+G45+G51</f>
        <v>959.8</v>
      </c>
      <c r="H44" s="91">
        <f>H49+H47+H45+H51</f>
        <v>2223.4</v>
      </c>
      <c r="I44" s="91">
        <f>I49+I47+I45+I51</f>
        <v>3601.5</v>
      </c>
    </row>
    <row r="45" spans="1:9" ht="75">
      <c r="A45" s="22" t="s">
        <v>98</v>
      </c>
      <c r="B45" s="18" t="s">
        <v>156</v>
      </c>
      <c r="C45" s="14" t="s">
        <v>23</v>
      </c>
      <c r="D45" s="17" t="s">
        <v>80</v>
      </c>
      <c r="E45" s="24" t="s">
        <v>237</v>
      </c>
      <c r="F45" s="17"/>
      <c r="G45" s="91">
        <f>G46</f>
        <v>8.8</v>
      </c>
      <c r="H45" s="91">
        <f>H46</f>
        <v>9.2</v>
      </c>
      <c r="I45" s="91">
        <f>I46</f>
        <v>9.6</v>
      </c>
    </row>
    <row r="46" spans="1:9" ht="45">
      <c r="A46" s="25"/>
      <c r="B46" s="19" t="s">
        <v>151</v>
      </c>
      <c r="C46" s="14" t="s">
        <v>23</v>
      </c>
      <c r="D46" s="17" t="s">
        <v>80</v>
      </c>
      <c r="E46" s="26" t="s">
        <v>237</v>
      </c>
      <c r="F46" s="12" t="s">
        <v>114</v>
      </c>
      <c r="G46" s="92">
        <v>8.8</v>
      </c>
      <c r="H46" s="92">
        <v>9.2</v>
      </c>
      <c r="I46" s="92">
        <v>9.6</v>
      </c>
    </row>
    <row r="47" spans="1:9" ht="30">
      <c r="A47" s="22" t="s">
        <v>129</v>
      </c>
      <c r="B47" s="16" t="s">
        <v>90</v>
      </c>
      <c r="C47" s="14" t="s">
        <v>23</v>
      </c>
      <c r="D47" s="17" t="s">
        <v>80</v>
      </c>
      <c r="E47" s="13" t="s">
        <v>149</v>
      </c>
      <c r="F47" s="12"/>
      <c r="G47" s="91">
        <f>G48</f>
        <v>375</v>
      </c>
      <c r="H47" s="91">
        <f>H48</f>
        <v>375</v>
      </c>
      <c r="I47" s="91">
        <f>I48</f>
        <v>375</v>
      </c>
    </row>
    <row r="48" spans="1:9" ht="45">
      <c r="A48" s="14"/>
      <c r="B48" s="19" t="s">
        <v>151</v>
      </c>
      <c r="C48" s="14" t="s">
        <v>23</v>
      </c>
      <c r="D48" s="17" t="s">
        <v>80</v>
      </c>
      <c r="E48" s="28" t="s">
        <v>149</v>
      </c>
      <c r="F48" s="12" t="s">
        <v>114</v>
      </c>
      <c r="G48" s="92">
        <v>375</v>
      </c>
      <c r="H48" s="92">
        <v>375</v>
      </c>
      <c r="I48" s="92">
        <v>375</v>
      </c>
    </row>
    <row r="49" spans="1:9" ht="60">
      <c r="A49" s="22" t="s">
        <v>238</v>
      </c>
      <c r="B49" s="30" t="s">
        <v>206</v>
      </c>
      <c r="C49" s="14" t="s">
        <v>23</v>
      </c>
      <c r="D49" s="26" t="s">
        <v>80</v>
      </c>
      <c r="E49" s="12" t="s">
        <v>349</v>
      </c>
      <c r="F49" s="12"/>
      <c r="G49" s="91">
        <f>G50</f>
        <v>576</v>
      </c>
      <c r="H49" s="91">
        <f>H50</f>
        <v>576</v>
      </c>
      <c r="I49" s="91">
        <f>I50</f>
        <v>576</v>
      </c>
    </row>
    <row r="50" spans="1:9" ht="45">
      <c r="A50" s="22"/>
      <c r="B50" s="19" t="s">
        <v>151</v>
      </c>
      <c r="C50" s="14" t="s">
        <v>23</v>
      </c>
      <c r="D50" s="26" t="s">
        <v>80</v>
      </c>
      <c r="E50" s="17" t="s">
        <v>349</v>
      </c>
      <c r="F50" s="12" t="s">
        <v>114</v>
      </c>
      <c r="G50" s="92">
        <v>576</v>
      </c>
      <c r="H50" s="92">
        <v>576</v>
      </c>
      <c r="I50" s="92">
        <v>576</v>
      </c>
    </row>
    <row r="51" spans="1:9" s="52" customFormat="1" ht="15.75">
      <c r="A51" s="14" t="s">
        <v>330</v>
      </c>
      <c r="B51" s="19" t="s">
        <v>331</v>
      </c>
      <c r="C51" s="14" t="s">
        <v>23</v>
      </c>
      <c r="D51" s="17" t="s">
        <v>80</v>
      </c>
      <c r="E51" s="12" t="s">
        <v>329</v>
      </c>
      <c r="F51" s="12"/>
      <c r="G51" s="91">
        <f>G52</f>
        <v>0</v>
      </c>
      <c r="H51" s="91">
        <f>H52</f>
        <v>1263.2</v>
      </c>
      <c r="I51" s="91">
        <f>I52</f>
        <v>2640.9</v>
      </c>
    </row>
    <row r="52" spans="1:9" ht="15.75">
      <c r="A52" s="22"/>
      <c r="B52" s="18" t="s">
        <v>117</v>
      </c>
      <c r="C52" s="14" t="s">
        <v>23</v>
      </c>
      <c r="D52" s="26" t="s">
        <v>80</v>
      </c>
      <c r="E52" s="17" t="s">
        <v>329</v>
      </c>
      <c r="F52" s="12" t="s">
        <v>116</v>
      </c>
      <c r="G52" s="92">
        <v>0</v>
      </c>
      <c r="H52" s="92">
        <v>1263.2</v>
      </c>
      <c r="I52" s="92">
        <v>2640.9</v>
      </c>
    </row>
    <row r="53" spans="1:9" ht="28.5">
      <c r="A53" s="8" t="s">
        <v>30</v>
      </c>
      <c r="B53" s="11" t="s">
        <v>31</v>
      </c>
      <c r="C53" s="14" t="s">
        <v>23</v>
      </c>
      <c r="D53" s="12" t="s">
        <v>32</v>
      </c>
      <c r="E53" s="17"/>
      <c r="F53" s="17"/>
      <c r="G53" s="91">
        <f>G54+G57</f>
        <v>1100</v>
      </c>
      <c r="H53" s="91">
        <f>H54+H57</f>
        <v>1100</v>
      </c>
      <c r="I53" s="91">
        <f>I54+I57</f>
        <v>1100</v>
      </c>
    </row>
    <row r="54" spans="1:9" ht="57">
      <c r="A54" s="8" t="s">
        <v>33</v>
      </c>
      <c r="B54" s="11" t="s">
        <v>225</v>
      </c>
      <c r="C54" s="14" t="s">
        <v>23</v>
      </c>
      <c r="D54" s="12" t="s">
        <v>226</v>
      </c>
      <c r="E54" s="17"/>
      <c r="F54" s="17"/>
      <c r="G54" s="91">
        <f aca="true" t="shared" si="1" ref="G54:I55">G55</f>
        <v>350</v>
      </c>
      <c r="H54" s="91">
        <f t="shared" si="1"/>
        <v>350</v>
      </c>
      <c r="I54" s="91">
        <f t="shared" si="1"/>
        <v>350</v>
      </c>
    </row>
    <row r="55" spans="1:9" ht="90">
      <c r="A55" s="22" t="s">
        <v>35</v>
      </c>
      <c r="B55" s="16" t="s">
        <v>228</v>
      </c>
      <c r="C55" s="14" t="s">
        <v>23</v>
      </c>
      <c r="D55" s="17" t="s">
        <v>226</v>
      </c>
      <c r="E55" s="24" t="s">
        <v>350</v>
      </c>
      <c r="F55" s="12"/>
      <c r="G55" s="91">
        <f t="shared" si="1"/>
        <v>350</v>
      </c>
      <c r="H55" s="91">
        <f t="shared" si="1"/>
        <v>350</v>
      </c>
      <c r="I55" s="91">
        <f t="shared" si="1"/>
        <v>350</v>
      </c>
    </row>
    <row r="56" spans="1:9" ht="45">
      <c r="A56" s="22"/>
      <c r="B56" s="19" t="s">
        <v>151</v>
      </c>
      <c r="C56" s="14" t="s">
        <v>23</v>
      </c>
      <c r="D56" s="17" t="s">
        <v>226</v>
      </c>
      <c r="E56" s="26" t="s">
        <v>350</v>
      </c>
      <c r="F56" s="12" t="s">
        <v>114</v>
      </c>
      <c r="G56" s="92">
        <f>250+100</f>
        <v>350</v>
      </c>
      <c r="H56" s="92">
        <f>250+100</f>
        <v>350</v>
      </c>
      <c r="I56" s="92">
        <f>250+100</f>
        <v>350</v>
      </c>
    </row>
    <row r="57" spans="1:9" ht="42.75">
      <c r="A57" s="8" t="s">
        <v>51</v>
      </c>
      <c r="B57" s="27" t="s">
        <v>50</v>
      </c>
      <c r="C57" s="14" t="s">
        <v>23</v>
      </c>
      <c r="D57" s="12" t="s">
        <v>49</v>
      </c>
      <c r="E57" s="12"/>
      <c r="F57" s="12"/>
      <c r="G57" s="91">
        <f>G58+G64+G60+G62</f>
        <v>750</v>
      </c>
      <c r="H57" s="91">
        <f>H58+H64+H60+H62</f>
        <v>750</v>
      </c>
      <c r="I57" s="91">
        <f>I58+I64+I60+I62</f>
        <v>750</v>
      </c>
    </row>
    <row r="58" spans="1:9" s="52" customFormat="1" ht="90">
      <c r="A58" s="14" t="s">
        <v>52</v>
      </c>
      <c r="B58" s="16" t="s">
        <v>211</v>
      </c>
      <c r="C58" s="14" t="s">
        <v>23</v>
      </c>
      <c r="D58" s="17" t="s">
        <v>49</v>
      </c>
      <c r="E58" s="12" t="s">
        <v>358</v>
      </c>
      <c r="F58" s="12"/>
      <c r="G58" s="91">
        <f>G59</f>
        <v>150</v>
      </c>
      <c r="H58" s="91">
        <f>H59</f>
        <v>150</v>
      </c>
      <c r="I58" s="91">
        <f>I59</f>
        <v>150</v>
      </c>
    </row>
    <row r="59" spans="1:9" ht="45">
      <c r="A59" s="10"/>
      <c r="B59" s="19" t="s">
        <v>151</v>
      </c>
      <c r="C59" s="14" t="s">
        <v>23</v>
      </c>
      <c r="D59" s="17" t="s">
        <v>49</v>
      </c>
      <c r="E59" s="26" t="s">
        <v>358</v>
      </c>
      <c r="F59" s="12" t="s">
        <v>114</v>
      </c>
      <c r="G59" s="92">
        <v>150</v>
      </c>
      <c r="H59" s="92">
        <v>150</v>
      </c>
      <c r="I59" s="92">
        <v>150</v>
      </c>
    </row>
    <row r="60" spans="1:9" s="52" customFormat="1" ht="75">
      <c r="A60" s="14" t="s">
        <v>53</v>
      </c>
      <c r="B60" s="16" t="s">
        <v>208</v>
      </c>
      <c r="C60" s="14" t="s">
        <v>23</v>
      </c>
      <c r="D60" s="17" t="s">
        <v>49</v>
      </c>
      <c r="E60" s="12" t="s">
        <v>359</v>
      </c>
      <c r="F60" s="17"/>
      <c r="G60" s="91">
        <f>G61</f>
        <v>150</v>
      </c>
      <c r="H60" s="91">
        <f>H61</f>
        <v>150</v>
      </c>
      <c r="I60" s="91">
        <f>I61</f>
        <v>150</v>
      </c>
    </row>
    <row r="61" spans="1:9" ht="45">
      <c r="A61" s="14"/>
      <c r="B61" s="19" t="s">
        <v>151</v>
      </c>
      <c r="C61" s="14" t="s">
        <v>23</v>
      </c>
      <c r="D61" s="17" t="s">
        <v>49</v>
      </c>
      <c r="E61" s="26" t="s">
        <v>359</v>
      </c>
      <c r="F61" s="12" t="s">
        <v>114</v>
      </c>
      <c r="G61" s="92">
        <v>150</v>
      </c>
      <c r="H61" s="92">
        <v>150</v>
      </c>
      <c r="I61" s="92">
        <v>150</v>
      </c>
    </row>
    <row r="62" spans="1:9" ht="90">
      <c r="A62" s="14" t="s">
        <v>54</v>
      </c>
      <c r="B62" s="16" t="s">
        <v>233</v>
      </c>
      <c r="C62" s="14" t="s">
        <v>23</v>
      </c>
      <c r="D62" s="17" t="s">
        <v>49</v>
      </c>
      <c r="E62" s="12" t="s">
        <v>360</v>
      </c>
      <c r="F62" s="17"/>
      <c r="G62" s="91">
        <f>G63</f>
        <v>150</v>
      </c>
      <c r="H62" s="91">
        <f>H63</f>
        <v>150</v>
      </c>
      <c r="I62" s="91">
        <f>I63</f>
        <v>150</v>
      </c>
    </row>
    <row r="63" spans="1:9" ht="45">
      <c r="A63" s="14"/>
      <c r="B63" s="19" t="s">
        <v>151</v>
      </c>
      <c r="C63" s="14" t="s">
        <v>23</v>
      </c>
      <c r="D63" s="17" t="s">
        <v>49</v>
      </c>
      <c r="E63" s="17" t="s">
        <v>360</v>
      </c>
      <c r="F63" s="12" t="s">
        <v>114</v>
      </c>
      <c r="G63" s="92">
        <v>150</v>
      </c>
      <c r="H63" s="92">
        <v>150</v>
      </c>
      <c r="I63" s="92">
        <v>150</v>
      </c>
    </row>
    <row r="64" spans="1:9" ht="75">
      <c r="A64" s="14" t="s">
        <v>94</v>
      </c>
      <c r="B64" s="23" t="s">
        <v>204</v>
      </c>
      <c r="C64" s="14" t="s">
        <v>23</v>
      </c>
      <c r="D64" s="17" t="s">
        <v>49</v>
      </c>
      <c r="E64" s="13" t="s">
        <v>361</v>
      </c>
      <c r="F64" s="12"/>
      <c r="G64" s="91">
        <f>G65</f>
        <v>300</v>
      </c>
      <c r="H64" s="91">
        <f>H65</f>
        <v>300</v>
      </c>
      <c r="I64" s="91">
        <f>I65</f>
        <v>300</v>
      </c>
    </row>
    <row r="65" spans="1:9" ht="45">
      <c r="A65" s="14"/>
      <c r="B65" s="19" t="s">
        <v>151</v>
      </c>
      <c r="C65" s="14" t="s">
        <v>23</v>
      </c>
      <c r="D65" s="17" t="s">
        <v>49</v>
      </c>
      <c r="E65" s="28" t="s">
        <v>361</v>
      </c>
      <c r="F65" s="12" t="s">
        <v>114</v>
      </c>
      <c r="G65" s="92">
        <v>300</v>
      </c>
      <c r="H65" s="92">
        <v>300</v>
      </c>
      <c r="I65" s="92">
        <v>300</v>
      </c>
    </row>
    <row r="66" spans="1:9" ht="15.75">
      <c r="A66" s="10" t="s">
        <v>36</v>
      </c>
      <c r="B66" s="146" t="s">
        <v>322</v>
      </c>
      <c r="C66" s="10" t="s">
        <v>23</v>
      </c>
      <c r="D66" s="12" t="s">
        <v>323</v>
      </c>
      <c r="E66" s="13"/>
      <c r="F66" s="12"/>
      <c r="G66" s="91">
        <f aca="true" t="shared" si="2" ref="G66:I68">G67</f>
        <v>39.3</v>
      </c>
      <c r="H66" s="91">
        <f t="shared" si="2"/>
        <v>50.5</v>
      </c>
      <c r="I66" s="91">
        <f t="shared" si="2"/>
        <v>56.8</v>
      </c>
    </row>
    <row r="67" spans="1:9" ht="15.75">
      <c r="A67" s="10" t="s">
        <v>37</v>
      </c>
      <c r="B67" s="146" t="s">
        <v>324</v>
      </c>
      <c r="C67" s="10" t="s">
        <v>23</v>
      </c>
      <c r="D67" s="12" t="s">
        <v>325</v>
      </c>
      <c r="E67" s="13"/>
      <c r="F67" s="12"/>
      <c r="G67" s="91">
        <f t="shared" si="2"/>
        <v>39.3</v>
      </c>
      <c r="H67" s="91">
        <f t="shared" si="2"/>
        <v>50.5</v>
      </c>
      <c r="I67" s="91">
        <f t="shared" si="2"/>
        <v>56.8</v>
      </c>
    </row>
    <row r="68" spans="1:9" ht="60">
      <c r="A68" s="14" t="s">
        <v>81</v>
      </c>
      <c r="B68" s="19" t="s">
        <v>326</v>
      </c>
      <c r="C68" s="14" t="s">
        <v>23</v>
      </c>
      <c r="D68" s="17" t="s">
        <v>325</v>
      </c>
      <c r="E68" s="147">
        <v>5100100100</v>
      </c>
      <c r="F68" s="12"/>
      <c r="G68" s="91">
        <f t="shared" si="2"/>
        <v>39.3</v>
      </c>
      <c r="H68" s="91">
        <f t="shared" si="2"/>
        <v>50.5</v>
      </c>
      <c r="I68" s="91">
        <f t="shared" si="2"/>
        <v>56.8</v>
      </c>
    </row>
    <row r="69" spans="1:9" ht="45">
      <c r="A69" s="14"/>
      <c r="B69" s="19" t="s">
        <v>151</v>
      </c>
      <c r="C69" s="14" t="s">
        <v>23</v>
      </c>
      <c r="D69" s="17" t="s">
        <v>325</v>
      </c>
      <c r="E69" s="148">
        <v>5100100100</v>
      </c>
      <c r="F69" s="12" t="s">
        <v>114</v>
      </c>
      <c r="G69" s="92">
        <v>39.3</v>
      </c>
      <c r="H69" s="92">
        <v>50.5</v>
      </c>
      <c r="I69" s="92">
        <v>56.8</v>
      </c>
    </row>
    <row r="70" spans="1:9" ht="24.75" customHeight="1">
      <c r="A70" s="10" t="s">
        <v>38</v>
      </c>
      <c r="B70" s="11" t="s">
        <v>56</v>
      </c>
      <c r="C70" s="14" t="s">
        <v>23</v>
      </c>
      <c r="D70" s="12" t="s">
        <v>55</v>
      </c>
      <c r="E70" s="17"/>
      <c r="F70" s="17"/>
      <c r="G70" s="91">
        <f aca="true" t="shared" si="3" ref="G70:I71">G71</f>
        <v>13192.7</v>
      </c>
      <c r="H70" s="91">
        <f t="shared" si="3"/>
        <v>8980</v>
      </c>
      <c r="I70" s="91">
        <f t="shared" si="3"/>
        <v>9200</v>
      </c>
    </row>
    <row r="71" spans="1:9" ht="25.5" customHeight="1">
      <c r="A71" s="8" t="s">
        <v>39</v>
      </c>
      <c r="B71" s="27" t="s">
        <v>65</v>
      </c>
      <c r="C71" s="14" t="s">
        <v>23</v>
      </c>
      <c r="D71" s="12" t="s">
        <v>66</v>
      </c>
      <c r="E71" s="17"/>
      <c r="F71" s="17"/>
      <c r="G71" s="91">
        <f t="shared" si="3"/>
        <v>13192.7</v>
      </c>
      <c r="H71" s="91">
        <f t="shared" si="3"/>
        <v>8980</v>
      </c>
      <c r="I71" s="91">
        <f t="shared" si="3"/>
        <v>9200</v>
      </c>
    </row>
    <row r="72" spans="1:9" ht="28.5">
      <c r="A72" s="22"/>
      <c r="B72" s="27" t="s">
        <v>93</v>
      </c>
      <c r="C72" s="14" t="s">
        <v>23</v>
      </c>
      <c r="D72" s="17" t="s">
        <v>66</v>
      </c>
      <c r="E72" s="12"/>
      <c r="F72" s="17"/>
      <c r="G72" s="91">
        <f>G73+G75+G77</f>
        <v>13192.7</v>
      </c>
      <c r="H72" s="91">
        <f>H73+H75+H77</f>
        <v>8980</v>
      </c>
      <c r="I72" s="91">
        <f>I73+I75+I77</f>
        <v>9200</v>
      </c>
    </row>
    <row r="73" spans="1:9" ht="30">
      <c r="A73" s="14" t="s">
        <v>91</v>
      </c>
      <c r="B73" s="16" t="s">
        <v>201</v>
      </c>
      <c r="C73" s="14" t="s">
        <v>23</v>
      </c>
      <c r="D73" s="17" t="s">
        <v>66</v>
      </c>
      <c r="E73" s="12" t="s">
        <v>353</v>
      </c>
      <c r="F73" s="17"/>
      <c r="G73" s="91">
        <f>G74</f>
        <v>6040</v>
      </c>
      <c r="H73" s="91">
        <f>H74</f>
        <v>8980</v>
      </c>
      <c r="I73" s="91">
        <f>I74</f>
        <v>9200</v>
      </c>
    </row>
    <row r="74" spans="1:9" ht="45">
      <c r="A74" s="14"/>
      <c r="B74" s="19" t="s">
        <v>151</v>
      </c>
      <c r="C74" s="14" t="s">
        <v>23</v>
      </c>
      <c r="D74" s="17" t="s">
        <v>66</v>
      </c>
      <c r="E74" s="17" t="s">
        <v>353</v>
      </c>
      <c r="F74" s="12" t="s">
        <v>114</v>
      </c>
      <c r="G74" s="101">
        <v>6040</v>
      </c>
      <c r="H74" s="101">
        <v>8980</v>
      </c>
      <c r="I74" s="101">
        <v>9200</v>
      </c>
    </row>
    <row r="75" spans="1:9" ht="60">
      <c r="A75" s="22" t="s">
        <v>240</v>
      </c>
      <c r="B75" s="152" t="s">
        <v>354</v>
      </c>
      <c r="C75" s="22" t="s">
        <v>23</v>
      </c>
      <c r="D75" s="26" t="s">
        <v>66</v>
      </c>
      <c r="E75" s="12" t="s">
        <v>320</v>
      </c>
      <c r="F75" s="12"/>
      <c r="G75" s="91">
        <f>G76</f>
        <v>4577.6</v>
      </c>
      <c r="H75" s="91">
        <f>H76</f>
        <v>0</v>
      </c>
      <c r="I75" s="91">
        <f>I76</f>
        <v>0</v>
      </c>
    </row>
    <row r="76" spans="1:9" ht="45">
      <c r="A76" s="22"/>
      <c r="B76" s="19" t="s">
        <v>151</v>
      </c>
      <c r="C76" s="22" t="s">
        <v>23</v>
      </c>
      <c r="D76" s="26" t="s">
        <v>66</v>
      </c>
      <c r="E76" s="17" t="s">
        <v>320</v>
      </c>
      <c r="F76" s="24" t="s">
        <v>114</v>
      </c>
      <c r="G76" s="92">
        <v>4577.6</v>
      </c>
      <c r="H76" s="92">
        <v>0</v>
      </c>
      <c r="I76" s="92">
        <v>0</v>
      </c>
    </row>
    <row r="77" spans="1:9" ht="60">
      <c r="A77" s="22" t="s">
        <v>241</v>
      </c>
      <c r="B77" s="53" t="s">
        <v>355</v>
      </c>
      <c r="C77" s="22" t="s">
        <v>23</v>
      </c>
      <c r="D77" s="26" t="s">
        <v>66</v>
      </c>
      <c r="E77" s="12" t="s">
        <v>321</v>
      </c>
      <c r="F77" s="12"/>
      <c r="G77" s="91">
        <f>G78</f>
        <v>2575.1</v>
      </c>
      <c r="H77" s="91">
        <f>H78</f>
        <v>0</v>
      </c>
      <c r="I77" s="91">
        <f>I78</f>
        <v>0</v>
      </c>
    </row>
    <row r="78" spans="1:9" ht="45">
      <c r="A78" s="31"/>
      <c r="B78" s="19" t="s">
        <v>151</v>
      </c>
      <c r="C78" s="22" t="s">
        <v>23</v>
      </c>
      <c r="D78" s="26" t="s">
        <v>66</v>
      </c>
      <c r="E78" s="17" t="s">
        <v>321</v>
      </c>
      <c r="F78" s="24" t="s">
        <v>114</v>
      </c>
      <c r="G78" s="92">
        <v>2575.1</v>
      </c>
      <c r="H78" s="92">
        <v>0</v>
      </c>
      <c r="I78" s="92">
        <v>0</v>
      </c>
    </row>
    <row r="79" spans="1:9" ht="15.75">
      <c r="A79" s="8" t="s">
        <v>58</v>
      </c>
      <c r="B79" s="27" t="s">
        <v>79</v>
      </c>
      <c r="C79" s="14" t="s">
        <v>23</v>
      </c>
      <c r="D79" s="12" t="s">
        <v>75</v>
      </c>
      <c r="E79" s="17"/>
      <c r="F79" s="17"/>
      <c r="G79" s="91">
        <f aca="true" t="shared" si="4" ref="G79:I81">G80</f>
        <v>250</v>
      </c>
      <c r="H79" s="91">
        <f t="shared" si="4"/>
        <v>250</v>
      </c>
      <c r="I79" s="91">
        <f t="shared" si="4"/>
        <v>250</v>
      </c>
    </row>
    <row r="80" spans="1:9" ht="28.5">
      <c r="A80" s="8" t="s">
        <v>59</v>
      </c>
      <c r="B80" s="27" t="s">
        <v>78</v>
      </c>
      <c r="C80" s="14" t="s">
        <v>23</v>
      </c>
      <c r="D80" s="12" t="s">
        <v>76</v>
      </c>
      <c r="E80" s="17"/>
      <c r="F80" s="17"/>
      <c r="G80" s="91">
        <f t="shared" si="4"/>
        <v>250</v>
      </c>
      <c r="H80" s="91">
        <f t="shared" si="4"/>
        <v>250</v>
      </c>
      <c r="I80" s="91">
        <f t="shared" si="4"/>
        <v>250</v>
      </c>
    </row>
    <row r="81" spans="1:9" ht="60">
      <c r="A81" s="14" t="s">
        <v>127</v>
      </c>
      <c r="B81" s="16" t="s">
        <v>207</v>
      </c>
      <c r="C81" s="14" t="s">
        <v>23</v>
      </c>
      <c r="D81" s="17" t="s">
        <v>76</v>
      </c>
      <c r="E81" s="24" t="s">
        <v>146</v>
      </c>
      <c r="F81" s="17"/>
      <c r="G81" s="92">
        <f t="shared" si="4"/>
        <v>250</v>
      </c>
      <c r="H81" s="92">
        <f t="shared" si="4"/>
        <v>250</v>
      </c>
      <c r="I81" s="92">
        <f t="shared" si="4"/>
        <v>250</v>
      </c>
    </row>
    <row r="82" spans="1:9" ht="45">
      <c r="A82" s="14"/>
      <c r="B82" s="19" t="s">
        <v>151</v>
      </c>
      <c r="C82" s="14" t="s">
        <v>23</v>
      </c>
      <c r="D82" s="17" t="s">
        <v>76</v>
      </c>
      <c r="E82" s="26" t="s">
        <v>146</v>
      </c>
      <c r="F82" s="12" t="s">
        <v>114</v>
      </c>
      <c r="G82" s="92">
        <v>250</v>
      </c>
      <c r="H82" s="92">
        <v>250</v>
      </c>
      <c r="I82" s="92">
        <v>250</v>
      </c>
    </row>
    <row r="83" spans="1:9" ht="15.75">
      <c r="A83" s="8" t="s">
        <v>69</v>
      </c>
      <c r="B83" s="11" t="s">
        <v>63</v>
      </c>
      <c r="C83" s="14" t="s">
        <v>23</v>
      </c>
      <c r="D83" s="12" t="s">
        <v>64</v>
      </c>
      <c r="E83" s="17"/>
      <c r="F83" s="12"/>
      <c r="G83" s="91">
        <f>G87+G84</f>
        <v>6260.7</v>
      </c>
      <c r="H83" s="91">
        <f>H87+H84</f>
        <v>6260.7</v>
      </c>
      <c r="I83" s="91">
        <f>I87+I84</f>
        <v>6260.7</v>
      </c>
    </row>
    <row r="84" spans="1:9" ht="42.75">
      <c r="A84" s="10" t="s">
        <v>70</v>
      </c>
      <c r="B84" s="149" t="s">
        <v>327</v>
      </c>
      <c r="C84" s="14" t="s">
        <v>23</v>
      </c>
      <c r="D84" s="12" t="s">
        <v>100</v>
      </c>
      <c r="E84" s="17"/>
      <c r="F84" s="12"/>
      <c r="G84" s="91">
        <f aca="true" t="shared" si="5" ref="G84:I85">G85</f>
        <v>50</v>
      </c>
      <c r="H84" s="91">
        <f t="shared" si="5"/>
        <v>50</v>
      </c>
      <c r="I84" s="91">
        <f t="shared" si="5"/>
        <v>50</v>
      </c>
    </row>
    <row r="85" spans="1:9" ht="105">
      <c r="A85" s="14" t="s">
        <v>71</v>
      </c>
      <c r="B85" s="30" t="s">
        <v>101</v>
      </c>
      <c r="C85" s="14" t="s">
        <v>23</v>
      </c>
      <c r="D85" s="17" t="s">
        <v>100</v>
      </c>
      <c r="E85" s="12" t="s">
        <v>328</v>
      </c>
      <c r="F85" s="12"/>
      <c r="G85" s="92">
        <f t="shared" si="5"/>
        <v>50</v>
      </c>
      <c r="H85" s="92">
        <f t="shared" si="5"/>
        <v>50</v>
      </c>
      <c r="I85" s="92">
        <f t="shared" si="5"/>
        <v>50</v>
      </c>
    </row>
    <row r="86" spans="1:9" ht="45">
      <c r="A86" s="14"/>
      <c r="B86" s="19" t="s">
        <v>151</v>
      </c>
      <c r="C86" s="14" t="s">
        <v>23</v>
      </c>
      <c r="D86" s="17" t="s">
        <v>100</v>
      </c>
      <c r="E86" s="17" t="s">
        <v>328</v>
      </c>
      <c r="F86" s="12" t="s">
        <v>114</v>
      </c>
      <c r="G86" s="92">
        <v>50</v>
      </c>
      <c r="H86" s="92">
        <v>50</v>
      </c>
      <c r="I86" s="92">
        <v>50</v>
      </c>
    </row>
    <row r="87" spans="1:9" ht="15.75">
      <c r="A87" s="10" t="s">
        <v>194</v>
      </c>
      <c r="B87" s="11" t="s">
        <v>103</v>
      </c>
      <c r="C87" s="14" t="s">
        <v>23</v>
      </c>
      <c r="D87" s="12" t="s">
        <v>102</v>
      </c>
      <c r="E87" s="17"/>
      <c r="F87" s="12"/>
      <c r="G87" s="91">
        <f>G94+G92+G88</f>
        <v>6210.7</v>
      </c>
      <c r="H87" s="91">
        <f>H94+H92+H88</f>
        <v>6210.7</v>
      </c>
      <c r="I87" s="91">
        <f>I94+I92+I88</f>
        <v>6210.7</v>
      </c>
    </row>
    <row r="88" spans="1:9" ht="45">
      <c r="A88" s="22" t="s">
        <v>198</v>
      </c>
      <c r="B88" s="30" t="s">
        <v>230</v>
      </c>
      <c r="C88" s="14" t="s">
        <v>23</v>
      </c>
      <c r="D88" s="12" t="s">
        <v>102</v>
      </c>
      <c r="E88" s="12" t="s">
        <v>144</v>
      </c>
      <c r="F88" s="12"/>
      <c r="G88" s="91">
        <f>G89+G90+G91</f>
        <v>5790.7</v>
      </c>
      <c r="H88" s="91">
        <f>H89+H90+H91</f>
        <v>5790.7</v>
      </c>
      <c r="I88" s="91">
        <f>I89+I90+I91</f>
        <v>5790.7</v>
      </c>
    </row>
    <row r="89" spans="1:9" ht="90">
      <c r="A89" s="8"/>
      <c r="B89" s="16" t="s">
        <v>112</v>
      </c>
      <c r="C89" s="14" t="s">
        <v>23</v>
      </c>
      <c r="D89" s="17" t="s">
        <v>102</v>
      </c>
      <c r="E89" s="17" t="s">
        <v>144</v>
      </c>
      <c r="F89" s="12" t="s">
        <v>111</v>
      </c>
      <c r="G89" s="92">
        <f>5711.8+53.9</f>
        <v>5765.7</v>
      </c>
      <c r="H89" s="92">
        <f>5711.8+53.9</f>
        <v>5765.7</v>
      </c>
      <c r="I89" s="92">
        <f>5711.8+53.9</f>
        <v>5765.7</v>
      </c>
    </row>
    <row r="90" spans="1:9" ht="45">
      <c r="A90" s="8"/>
      <c r="B90" s="19" t="s">
        <v>151</v>
      </c>
      <c r="C90" s="14" t="s">
        <v>23</v>
      </c>
      <c r="D90" s="17" t="s">
        <v>102</v>
      </c>
      <c r="E90" s="17" t="s">
        <v>144</v>
      </c>
      <c r="F90" s="12" t="s">
        <v>114</v>
      </c>
      <c r="G90" s="92">
        <v>24</v>
      </c>
      <c r="H90" s="92">
        <v>25</v>
      </c>
      <c r="I90" s="92">
        <v>25</v>
      </c>
    </row>
    <row r="91" spans="1:9" ht="15.75">
      <c r="A91" s="8"/>
      <c r="B91" s="20" t="s">
        <v>117</v>
      </c>
      <c r="C91" s="14" t="s">
        <v>23</v>
      </c>
      <c r="D91" s="17" t="s">
        <v>102</v>
      </c>
      <c r="E91" s="17" t="s">
        <v>144</v>
      </c>
      <c r="F91" s="12" t="s">
        <v>116</v>
      </c>
      <c r="G91" s="92">
        <v>1</v>
      </c>
      <c r="H91" s="92">
        <v>0</v>
      </c>
      <c r="I91" s="92">
        <v>0</v>
      </c>
    </row>
    <row r="92" spans="1:9" ht="60">
      <c r="A92" s="22" t="s">
        <v>332</v>
      </c>
      <c r="B92" s="53" t="s">
        <v>202</v>
      </c>
      <c r="C92" s="14" t="s">
        <v>23</v>
      </c>
      <c r="D92" s="12" t="s">
        <v>102</v>
      </c>
      <c r="E92" s="12" t="s">
        <v>351</v>
      </c>
      <c r="F92" s="12"/>
      <c r="G92" s="91">
        <f>G93</f>
        <v>220</v>
      </c>
      <c r="H92" s="91">
        <f>H93</f>
        <v>220</v>
      </c>
      <c r="I92" s="91">
        <f>I93</f>
        <v>220</v>
      </c>
    </row>
    <row r="93" spans="1:9" ht="45">
      <c r="A93" s="22"/>
      <c r="B93" s="19" t="s">
        <v>151</v>
      </c>
      <c r="C93" s="14" t="s">
        <v>23</v>
      </c>
      <c r="D93" s="17" t="s">
        <v>102</v>
      </c>
      <c r="E93" s="17" t="s">
        <v>351</v>
      </c>
      <c r="F93" s="12" t="s">
        <v>114</v>
      </c>
      <c r="G93" s="92">
        <v>220</v>
      </c>
      <c r="H93" s="92">
        <v>220</v>
      </c>
      <c r="I93" s="92">
        <v>220</v>
      </c>
    </row>
    <row r="94" spans="1:9" ht="60">
      <c r="A94" s="22" t="s">
        <v>333</v>
      </c>
      <c r="B94" s="23" t="s">
        <v>232</v>
      </c>
      <c r="C94" s="14" t="s">
        <v>23</v>
      </c>
      <c r="D94" s="12" t="s">
        <v>102</v>
      </c>
      <c r="E94" s="12" t="s">
        <v>352</v>
      </c>
      <c r="F94" s="12"/>
      <c r="G94" s="91">
        <f>G95</f>
        <v>200</v>
      </c>
      <c r="H94" s="91">
        <f>H95</f>
        <v>200</v>
      </c>
      <c r="I94" s="91">
        <f>I95</f>
        <v>200</v>
      </c>
    </row>
    <row r="95" spans="1:9" ht="45">
      <c r="A95" s="8"/>
      <c r="B95" s="19" t="s">
        <v>151</v>
      </c>
      <c r="C95" s="14" t="s">
        <v>23</v>
      </c>
      <c r="D95" s="17" t="s">
        <v>102</v>
      </c>
      <c r="E95" s="17" t="s">
        <v>352</v>
      </c>
      <c r="F95" s="12" t="s">
        <v>114</v>
      </c>
      <c r="G95" s="92">
        <v>200</v>
      </c>
      <c r="H95" s="92">
        <v>200</v>
      </c>
      <c r="I95" s="92">
        <v>200</v>
      </c>
    </row>
    <row r="96" spans="1:9" ht="15.75">
      <c r="A96" s="8" t="s">
        <v>67</v>
      </c>
      <c r="B96" s="11" t="s">
        <v>85</v>
      </c>
      <c r="C96" s="14" t="s">
        <v>23</v>
      </c>
      <c r="D96" s="12" t="s">
        <v>40</v>
      </c>
      <c r="E96" s="28"/>
      <c r="F96" s="10"/>
      <c r="G96" s="91">
        <f>G97+G100</f>
        <v>14046.1</v>
      </c>
      <c r="H96" s="91">
        <f>H97+H100</f>
        <v>14046.1</v>
      </c>
      <c r="I96" s="91">
        <f>I97+I100</f>
        <v>14046.1</v>
      </c>
    </row>
    <row r="97" spans="1:9" ht="15.75">
      <c r="A97" s="8" t="s">
        <v>61</v>
      </c>
      <c r="B97" s="11" t="s">
        <v>60</v>
      </c>
      <c r="C97" s="14" t="s">
        <v>23</v>
      </c>
      <c r="D97" s="12" t="s">
        <v>57</v>
      </c>
      <c r="E97" s="28"/>
      <c r="F97" s="10"/>
      <c r="G97" s="91">
        <f aca="true" t="shared" si="6" ref="G97:I98">G98</f>
        <v>7430</v>
      </c>
      <c r="H97" s="91">
        <f t="shared" si="6"/>
        <v>7430</v>
      </c>
      <c r="I97" s="91">
        <f t="shared" si="6"/>
        <v>7430</v>
      </c>
    </row>
    <row r="98" spans="1:9" ht="63.75" customHeight="1">
      <c r="A98" s="22" t="s">
        <v>62</v>
      </c>
      <c r="B98" s="16" t="s">
        <v>209</v>
      </c>
      <c r="C98" s="14" t="s">
        <v>23</v>
      </c>
      <c r="D98" s="12" t="s">
        <v>57</v>
      </c>
      <c r="E98" s="12" t="s">
        <v>143</v>
      </c>
      <c r="F98" s="12"/>
      <c r="G98" s="91">
        <f t="shared" si="6"/>
        <v>7430</v>
      </c>
      <c r="H98" s="91">
        <f t="shared" si="6"/>
        <v>7430</v>
      </c>
      <c r="I98" s="91">
        <f t="shared" si="6"/>
        <v>7430</v>
      </c>
    </row>
    <row r="99" spans="1:9" ht="45">
      <c r="A99" s="10"/>
      <c r="B99" s="19" t="s">
        <v>151</v>
      </c>
      <c r="C99" s="14" t="s">
        <v>23</v>
      </c>
      <c r="D99" s="17" t="s">
        <v>57</v>
      </c>
      <c r="E99" s="17" t="s">
        <v>143</v>
      </c>
      <c r="F99" s="12" t="s">
        <v>114</v>
      </c>
      <c r="G99" s="92">
        <v>7430</v>
      </c>
      <c r="H99" s="92">
        <v>7430</v>
      </c>
      <c r="I99" s="92">
        <v>7430</v>
      </c>
    </row>
    <row r="100" spans="1:9" ht="28.5">
      <c r="A100" s="10" t="s">
        <v>200</v>
      </c>
      <c r="B100" s="78" t="s">
        <v>216</v>
      </c>
      <c r="C100" s="14" t="s">
        <v>23</v>
      </c>
      <c r="D100" s="12" t="s">
        <v>218</v>
      </c>
      <c r="E100" s="17"/>
      <c r="F100" s="12"/>
      <c r="G100" s="91">
        <f>G101</f>
        <v>6616.1</v>
      </c>
      <c r="H100" s="91">
        <f>H101</f>
        <v>6616.1</v>
      </c>
      <c r="I100" s="91">
        <f>I101</f>
        <v>6616.1</v>
      </c>
    </row>
    <row r="101" spans="1:9" ht="60">
      <c r="A101" s="14" t="s">
        <v>217</v>
      </c>
      <c r="B101" s="29" t="s">
        <v>231</v>
      </c>
      <c r="C101" s="14" t="s">
        <v>23</v>
      </c>
      <c r="D101" s="24" t="s">
        <v>218</v>
      </c>
      <c r="E101" s="12" t="s">
        <v>145</v>
      </c>
      <c r="F101" s="12"/>
      <c r="G101" s="91">
        <f>G102+G103+G104</f>
        <v>6616.1</v>
      </c>
      <c r="H101" s="91">
        <f>H102+H103+H104</f>
        <v>6616.1</v>
      </c>
      <c r="I101" s="91">
        <f>I102+I103+I104</f>
        <v>6616.1</v>
      </c>
    </row>
    <row r="102" spans="1:9" ht="90">
      <c r="A102" s="10"/>
      <c r="B102" s="16" t="s">
        <v>112</v>
      </c>
      <c r="C102" s="14" t="s">
        <v>23</v>
      </c>
      <c r="D102" s="26" t="s">
        <v>218</v>
      </c>
      <c r="E102" s="17" t="s">
        <v>145</v>
      </c>
      <c r="F102" s="12" t="s">
        <v>111</v>
      </c>
      <c r="G102" s="92">
        <v>6576.1</v>
      </c>
      <c r="H102" s="92">
        <v>6576.1</v>
      </c>
      <c r="I102" s="92">
        <v>6576.1</v>
      </c>
    </row>
    <row r="103" spans="1:9" ht="45">
      <c r="A103" s="10"/>
      <c r="B103" s="49" t="s">
        <v>151</v>
      </c>
      <c r="C103" s="14" t="s">
        <v>23</v>
      </c>
      <c r="D103" s="26" t="s">
        <v>218</v>
      </c>
      <c r="E103" s="17" t="s">
        <v>145</v>
      </c>
      <c r="F103" s="12" t="s">
        <v>114</v>
      </c>
      <c r="G103" s="92">
        <v>39</v>
      </c>
      <c r="H103" s="92">
        <v>40</v>
      </c>
      <c r="I103" s="92">
        <v>40</v>
      </c>
    </row>
    <row r="104" spans="1:9" ht="15.75">
      <c r="A104" s="10"/>
      <c r="B104" s="20" t="s">
        <v>117</v>
      </c>
      <c r="C104" s="14" t="s">
        <v>23</v>
      </c>
      <c r="D104" s="26" t="s">
        <v>218</v>
      </c>
      <c r="E104" s="17" t="s">
        <v>145</v>
      </c>
      <c r="F104" s="12" t="s">
        <v>116</v>
      </c>
      <c r="G104" s="92">
        <v>1</v>
      </c>
      <c r="H104" s="92">
        <v>0</v>
      </c>
      <c r="I104" s="92">
        <v>0</v>
      </c>
    </row>
    <row r="105" spans="1:9" ht="15.75">
      <c r="A105" s="8" t="s">
        <v>72</v>
      </c>
      <c r="B105" s="11" t="s">
        <v>42</v>
      </c>
      <c r="C105" s="14" t="s">
        <v>23</v>
      </c>
      <c r="D105" s="12" t="s">
        <v>43</v>
      </c>
      <c r="E105" s="17"/>
      <c r="F105" s="12"/>
      <c r="G105" s="91">
        <f>G106+G109+G112</f>
        <v>13404.399999999998</v>
      </c>
      <c r="H105" s="91">
        <f>H106+H109+H112</f>
        <v>14057.199999999999</v>
      </c>
      <c r="I105" s="91">
        <f>I106+I109+I112</f>
        <v>14699.400000000001</v>
      </c>
    </row>
    <row r="106" spans="1:9" ht="15.75">
      <c r="A106" s="8" t="s">
        <v>68</v>
      </c>
      <c r="B106" s="11" t="s">
        <v>184</v>
      </c>
      <c r="C106" s="14" t="s">
        <v>23</v>
      </c>
      <c r="D106" s="12" t="s">
        <v>183</v>
      </c>
      <c r="E106" s="17"/>
      <c r="F106" s="17"/>
      <c r="G106" s="91">
        <f aca="true" t="shared" si="7" ref="G106:I107">G107</f>
        <v>415.3</v>
      </c>
      <c r="H106" s="91">
        <f t="shared" si="7"/>
        <v>435.5</v>
      </c>
      <c r="I106" s="91">
        <f t="shared" si="7"/>
        <v>455.4</v>
      </c>
    </row>
    <row r="107" spans="1:9" ht="60">
      <c r="A107" s="22" t="s">
        <v>128</v>
      </c>
      <c r="B107" s="16" t="s">
        <v>220</v>
      </c>
      <c r="C107" s="14" t="s">
        <v>23</v>
      </c>
      <c r="D107" s="17" t="s">
        <v>183</v>
      </c>
      <c r="E107" s="12" t="s">
        <v>212</v>
      </c>
      <c r="F107" s="17"/>
      <c r="G107" s="92">
        <f t="shared" si="7"/>
        <v>415.3</v>
      </c>
      <c r="H107" s="92">
        <f t="shared" si="7"/>
        <v>435.5</v>
      </c>
      <c r="I107" s="92">
        <f t="shared" si="7"/>
        <v>455.4</v>
      </c>
    </row>
    <row r="108" spans="1:9" ht="30.75" customHeight="1">
      <c r="A108" s="14"/>
      <c r="B108" s="16" t="s">
        <v>115</v>
      </c>
      <c r="C108" s="14" t="s">
        <v>23</v>
      </c>
      <c r="D108" s="17" t="s">
        <v>183</v>
      </c>
      <c r="E108" s="17" t="s">
        <v>212</v>
      </c>
      <c r="F108" s="12" t="s">
        <v>106</v>
      </c>
      <c r="G108" s="92">
        <v>415.3</v>
      </c>
      <c r="H108" s="92">
        <v>435.5</v>
      </c>
      <c r="I108" s="92">
        <v>455.4</v>
      </c>
    </row>
    <row r="109" spans="1:9" s="75" customFormat="1" ht="15.75">
      <c r="A109" s="10" t="s">
        <v>334</v>
      </c>
      <c r="B109" s="27" t="s">
        <v>215</v>
      </c>
      <c r="C109" s="10" t="s">
        <v>23</v>
      </c>
      <c r="D109" s="12" t="s">
        <v>214</v>
      </c>
      <c r="E109" s="12"/>
      <c r="F109" s="12"/>
      <c r="G109" s="91">
        <f aca="true" t="shared" si="8" ref="G109:I110">G110</f>
        <v>1200</v>
      </c>
      <c r="H109" s="91">
        <f t="shared" si="8"/>
        <v>1258.4</v>
      </c>
      <c r="I109" s="91">
        <f t="shared" si="8"/>
        <v>1315.9</v>
      </c>
    </row>
    <row r="110" spans="1:9" ht="60">
      <c r="A110" s="22" t="s">
        <v>335</v>
      </c>
      <c r="B110" s="16" t="s">
        <v>221</v>
      </c>
      <c r="C110" s="14" t="s">
        <v>23</v>
      </c>
      <c r="D110" s="17" t="s">
        <v>214</v>
      </c>
      <c r="E110" s="12" t="s">
        <v>147</v>
      </c>
      <c r="F110" s="17"/>
      <c r="G110" s="92">
        <f t="shared" si="8"/>
        <v>1200</v>
      </c>
      <c r="H110" s="92">
        <f t="shared" si="8"/>
        <v>1258.4</v>
      </c>
      <c r="I110" s="92">
        <f t="shared" si="8"/>
        <v>1315.9</v>
      </c>
    </row>
    <row r="111" spans="1:9" ht="30.75" customHeight="1">
      <c r="A111" s="14"/>
      <c r="B111" s="16" t="s">
        <v>115</v>
      </c>
      <c r="C111" s="14" t="s">
        <v>23</v>
      </c>
      <c r="D111" s="17" t="s">
        <v>214</v>
      </c>
      <c r="E111" s="17" t="s">
        <v>147</v>
      </c>
      <c r="F111" s="12" t="s">
        <v>106</v>
      </c>
      <c r="G111" s="92">
        <v>1200</v>
      </c>
      <c r="H111" s="92">
        <v>1258.4</v>
      </c>
      <c r="I111" s="92">
        <v>1315.9</v>
      </c>
    </row>
    <row r="112" spans="1:9" ht="15.75">
      <c r="A112" s="8" t="s">
        <v>336</v>
      </c>
      <c r="B112" s="27" t="s">
        <v>44</v>
      </c>
      <c r="C112" s="14" t="s">
        <v>23</v>
      </c>
      <c r="D112" s="12" t="s">
        <v>45</v>
      </c>
      <c r="E112" s="17"/>
      <c r="F112" s="12"/>
      <c r="G112" s="91">
        <f>G113+G115</f>
        <v>11789.099999999999</v>
      </c>
      <c r="H112" s="91">
        <f>H113+H115</f>
        <v>12363.3</v>
      </c>
      <c r="I112" s="91">
        <f>I113+I115</f>
        <v>12928.1</v>
      </c>
    </row>
    <row r="113" spans="1:9" ht="75.75" customHeight="1">
      <c r="A113" s="14" t="s">
        <v>337</v>
      </c>
      <c r="B113" s="34" t="s">
        <v>160</v>
      </c>
      <c r="C113" s="14" t="s">
        <v>23</v>
      </c>
      <c r="D113" s="17" t="s">
        <v>45</v>
      </c>
      <c r="E113" s="12" t="s">
        <v>159</v>
      </c>
      <c r="F113" s="17"/>
      <c r="G113" s="91">
        <f>G114</f>
        <v>7479.4</v>
      </c>
      <c r="H113" s="91">
        <f>H114</f>
        <v>7843.7</v>
      </c>
      <c r="I113" s="91">
        <f>I114</f>
        <v>8202.2</v>
      </c>
    </row>
    <row r="114" spans="1:9" ht="30">
      <c r="A114" s="14"/>
      <c r="B114" s="16" t="s">
        <v>115</v>
      </c>
      <c r="C114" s="14" t="s">
        <v>23</v>
      </c>
      <c r="D114" s="17" t="s">
        <v>45</v>
      </c>
      <c r="E114" s="17" t="s">
        <v>159</v>
      </c>
      <c r="F114" s="12" t="s">
        <v>106</v>
      </c>
      <c r="G114" s="92">
        <v>7479.4</v>
      </c>
      <c r="H114" s="92">
        <v>7843.7</v>
      </c>
      <c r="I114" s="92">
        <v>8202.2</v>
      </c>
    </row>
    <row r="115" spans="1:9" ht="75">
      <c r="A115" s="14" t="s">
        <v>338</v>
      </c>
      <c r="B115" s="16" t="s">
        <v>152</v>
      </c>
      <c r="C115" s="10" t="s">
        <v>23</v>
      </c>
      <c r="D115" s="12" t="s">
        <v>45</v>
      </c>
      <c r="E115" s="12" t="s">
        <v>158</v>
      </c>
      <c r="F115" s="17"/>
      <c r="G115" s="91">
        <f>G116</f>
        <v>4309.7</v>
      </c>
      <c r="H115" s="91">
        <f>H116</f>
        <v>4519.6</v>
      </c>
      <c r="I115" s="91">
        <f>I116</f>
        <v>4725.9</v>
      </c>
    </row>
    <row r="116" spans="1:9" ht="30">
      <c r="A116" s="14"/>
      <c r="B116" s="16" t="s">
        <v>115</v>
      </c>
      <c r="C116" s="14" t="s">
        <v>23</v>
      </c>
      <c r="D116" s="17" t="s">
        <v>45</v>
      </c>
      <c r="E116" s="17" t="s">
        <v>158</v>
      </c>
      <c r="F116" s="12" t="s">
        <v>106</v>
      </c>
      <c r="G116" s="92">
        <v>4309.7</v>
      </c>
      <c r="H116" s="92">
        <v>4519.6</v>
      </c>
      <c r="I116" s="92">
        <v>4725.9</v>
      </c>
    </row>
    <row r="117" spans="1:9" ht="15.75">
      <c r="A117" s="8" t="s">
        <v>77</v>
      </c>
      <c r="B117" s="27" t="s">
        <v>120</v>
      </c>
      <c r="C117" s="14" t="s">
        <v>23</v>
      </c>
      <c r="D117" s="12" t="s">
        <v>122</v>
      </c>
      <c r="E117" s="26"/>
      <c r="F117" s="26"/>
      <c r="G117" s="91">
        <f>G119</f>
        <v>200</v>
      </c>
      <c r="H117" s="91">
        <f>H119</f>
        <v>200</v>
      </c>
      <c r="I117" s="91">
        <f>I119</f>
        <v>200</v>
      </c>
    </row>
    <row r="118" spans="1:9" ht="15.75">
      <c r="A118" s="8" t="s">
        <v>73</v>
      </c>
      <c r="B118" s="27" t="s">
        <v>154</v>
      </c>
      <c r="C118" s="14" t="s">
        <v>23</v>
      </c>
      <c r="D118" s="12" t="s">
        <v>121</v>
      </c>
      <c r="E118" s="26"/>
      <c r="F118" s="26"/>
      <c r="G118" s="91">
        <f aca="true" t="shared" si="9" ref="G118:I119">G119</f>
        <v>200</v>
      </c>
      <c r="H118" s="91">
        <f t="shared" si="9"/>
        <v>200</v>
      </c>
      <c r="I118" s="91">
        <f t="shared" si="9"/>
        <v>200</v>
      </c>
    </row>
    <row r="119" spans="1:9" ht="90">
      <c r="A119" s="14" t="s">
        <v>74</v>
      </c>
      <c r="B119" s="16" t="s">
        <v>229</v>
      </c>
      <c r="C119" s="14" t="s">
        <v>23</v>
      </c>
      <c r="D119" s="17" t="s">
        <v>121</v>
      </c>
      <c r="E119" s="12" t="s">
        <v>357</v>
      </c>
      <c r="F119" s="12"/>
      <c r="G119" s="92">
        <f t="shared" si="9"/>
        <v>200</v>
      </c>
      <c r="H119" s="92">
        <f t="shared" si="9"/>
        <v>200</v>
      </c>
      <c r="I119" s="92">
        <f t="shared" si="9"/>
        <v>200</v>
      </c>
    </row>
    <row r="120" spans="1:9" ht="45">
      <c r="A120" s="14"/>
      <c r="B120" s="19" t="s">
        <v>151</v>
      </c>
      <c r="C120" s="14" t="s">
        <v>23</v>
      </c>
      <c r="D120" s="17" t="s">
        <v>121</v>
      </c>
      <c r="E120" s="17" t="s">
        <v>357</v>
      </c>
      <c r="F120" s="12" t="s">
        <v>114</v>
      </c>
      <c r="G120" s="92">
        <v>200</v>
      </c>
      <c r="H120" s="92">
        <v>200</v>
      </c>
      <c r="I120" s="92">
        <v>200</v>
      </c>
    </row>
    <row r="121" spans="1:9" ht="15.75">
      <c r="A121" s="8" t="s">
        <v>339</v>
      </c>
      <c r="B121" s="27" t="s">
        <v>83</v>
      </c>
      <c r="C121" s="14" t="s">
        <v>23</v>
      </c>
      <c r="D121" s="12" t="s">
        <v>84</v>
      </c>
      <c r="E121" s="17"/>
      <c r="F121" s="12"/>
      <c r="G121" s="91">
        <f aca="true" t="shared" si="10" ref="G121:I123">G122</f>
        <v>1950</v>
      </c>
      <c r="H121" s="91">
        <f t="shared" si="10"/>
        <v>1950</v>
      </c>
      <c r="I121" s="91">
        <f t="shared" si="10"/>
        <v>1950</v>
      </c>
    </row>
    <row r="122" spans="1:9" ht="15.75">
      <c r="A122" s="8" t="s">
        <v>340</v>
      </c>
      <c r="B122" s="11" t="s">
        <v>41</v>
      </c>
      <c r="C122" s="14" t="s">
        <v>23</v>
      </c>
      <c r="D122" s="12" t="s">
        <v>82</v>
      </c>
      <c r="E122" s="35"/>
      <c r="F122" s="17"/>
      <c r="G122" s="91">
        <f t="shared" si="10"/>
        <v>1950</v>
      </c>
      <c r="H122" s="91">
        <f t="shared" si="10"/>
        <v>1950</v>
      </c>
      <c r="I122" s="91">
        <f t="shared" si="10"/>
        <v>1950</v>
      </c>
    </row>
    <row r="123" spans="1:9" ht="75">
      <c r="A123" s="22" t="s">
        <v>341</v>
      </c>
      <c r="B123" s="16" t="s">
        <v>210</v>
      </c>
      <c r="C123" s="14" t="s">
        <v>23</v>
      </c>
      <c r="D123" s="17" t="s">
        <v>82</v>
      </c>
      <c r="E123" s="12" t="s">
        <v>356</v>
      </c>
      <c r="F123" s="12"/>
      <c r="G123" s="91">
        <f t="shared" si="10"/>
        <v>1950</v>
      </c>
      <c r="H123" s="91">
        <f t="shared" si="10"/>
        <v>1950</v>
      </c>
      <c r="I123" s="91">
        <f t="shared" si="10"/>
        <v>1950</v>
      </c>
    </row>
    <row r="124" spans="1:9" ht="45">
      <c r="A124" s="10"/>
      <c r="B124" s="19" t="s">
        <v>151</v>
      </c>
      <c r="C124" s="14" t="s">
        <v>23</v>
      </c>
      <c r="D124" s="17" t="s">
        <v>82</v>
      </c>
      <c r="E124" s="17" t="s">
        <v>356</v>
      </c>
      <c r="F124" s="12" t="s">
        <v>114</v>
      </c>
      <c r="G124" s="92">
        <v>1950</v>
      </c>
      <c r="H124" s="92">
        <v>1950</v>
      </c>
      <c r="I124" s="92">
        <v>1950</v>
      </c>
    </row>
    <row r="125" spans="1:9" s="84" customFormat="1" ht="25.5" customHeight="1">
      <c r="A125" s="79"/>
      <c r="B125" s="80" t="s">
        <v>0</v>
      </c>
      <c r="C125" s="81"/>
      <c r="D125" s="82"/>
      <c r="E125" s="83"/>
      <c r="F125" s="82"/>
      <c r="G125" s="93">
        <f>G15+G29</f>
        <v>68385.5</v>
      </c>
      <c r="H125" s="93">
        <f>H15+H29</f>
        <v>66844</v>
      </c>
      <c r="I125" s="93">
        <f>I15+I29</f>
        <v>69879.1</v>
      </c>
    </row>
    <row r="126" spans="1:9" ht="15.75">
      <c r="A126" s="36"/>
      <c r="B126" s="37"/>
      <c r="C126" s="37"/>
      <c r="D126" s="38"/>
      <c r="E126" s="39"/>
      <c r="F126" s="38"/>
      <c r="G126" s="73"/>
      <c r="H126" s="73"/>
      <c r="I126" s="73"/>
    </row>
  </sheetData>
  <sheetProtection/>
  <mergeCells count="12">
    <mergeCell ref="C13:C14"/>
    <mergeCell ref="G13:G14"/>
    <mergeCell ref="H13:I13"/>
    <mergeCell ref="D13:D14"/>
    <mergeCell ref="E13:E14"/>
    <mergeCell ref="F13:F14"/>
    <mergeCell ref="A9:I9"/>
    <mergeCell ref="A10:I10"/>
    <mergeCell ref="A11:I11"/>
    <mergeCell ref="A12:G12"/>
    <mergeCell ref="A13:A14"/>
    <mergeCell ref="B13:B14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SheetLayoutView="100" zoomScalePageLayoutView="0" workbookViewId="0" topLeftCell="A1">
      <selection activeCell="D19" sqref="D19"/>
    </sheetView>
  </sheetViews>
  <sheetFormatPr defaultColWidth="8.796875" defaultRowHeight="15"/>
  <cols>
    <col min="1" max="1" width="6.296875" style="68" customWidth="1"/>
    <col min="2" max="2" width="41.796875" style="68" customWidth="1"/>
    <col min="3" max="3" width="7.19921875" style="69" customWidth="1"/>
    <col min="4" max="4" width="11.59765625" style="70" customWidth="1"/>
    <col min="5" max="5" width="8.796875" style="70" customWidth="1"/>
    <col min="6" max="8" width="11.796875" style="71" customWidth="1"/>
    <col min="9" max="16384" width="8.8984375" style="52" customWidth="1"/>
  </cols>
  <sheetData>
    <row r="1" spans="1:10" ht="15.75" customHeight="1">
      <c r="A1" s="54"/>
      <c r="B1" s="54"/>
      <c r="G1" s="87" t="s">
        <v>314</v>
      </c>
      <c r="H1" s="1"/>
      <c r="I1" s="87"/>
      <c r="J1" s="1"/>
    </row>
    <row r="2" spans="1:10" ht="15.75" customHeight="1">
      <c r="A2" s="54"/>
      <c r="B2" s="54"/>
      <c r="G2" s="88" t="s">
        <v>346</v>
      </c>
      <c r="H2" s="1"/>
      <c r="I2" s="88"/>
      <c r="J2" s="1"/>
    </row>
    <row r="3" spans="1:10" ht="15.75" customHeight="1">
      <c r="A3" s="54"/>
      <c r="B3" s="54"/>
      <c r="G3" s="88" t="s">
        <v>195</v>
      </c>
      <c r="H3" s="1"/>
      <c r="I3" s="88"/>
      <c r="J3" s="1"/>
    </row>
    <row r="4" spans="1:10" ht="15.75">
      <c r="A4" s="52"/>
      <c r="B4" s="52"/>
      <c r="G4" s="88" t="s">
        <v>222</v>
      </c>
      <c r="H4" s="1"/>
      <c r="I4" s="88"/>
      <c r="J4" s="1"/>
    </row>
    <row r="5" spans="1:10" ht="15.75">
      <c r="A5" s="54"/>
      <c r="B5" s="54"/>
      <c r="G5" s="145" t="s">
        <v>88</v>
      </c>
      <c r="H5" s="145"/>
      <c r="I5" s="145"/>
      <c r="J5" s="145"/>
    </row>
    <row r="6" spans="1:10" ht="15.75">
      <c r="A6" s="55"/>
      <c r="B6" s="56"/>
      <c r="G6" s="89" t="s">
        <v>363</v>
      </c>
      <c r="H6" s="54"/>
      <c r="I6" s="89"/>
      <c r="J6" s="54"/>
    </row>
    <row r="7" spans="1:8" ht="15.75">
      <c r="A7" s="55"/>
      <c r="B7" s="56"/>
      <c r="C7" s="57"/>
      <c r="D7" s="57"/>
      <c r="E7" s="57"/>
      <c r="F7" s="58"/>
      <c r="G7" s="58"/>
      <c r="H7" s="58"/>
    </row>
    <row r="8" spans="1:8" ht="15.75">
      <c r="A8" s="55"/>
      <c r="B8" s="56"/>
      <c r="C8" s="59"/>
      <c r="D8" s="59"/>
      <c r="E8" s="59"/>
      <c r="F8" s="58"/>
      <c r="G8" s="58"/>
      <c r="H8" s="58"/>
    </row>
    <row r="9" spans="1:8" s="60" customFormat="1" ht="20.25">
      <c r="A9" s="169" t="s">
        <v>178</v>
      </c>
      <c r="B9" s="169"/>
      <c r="C9" s="169"/>
      <c r="D9" s="169"/>
      <c r="E9" s="169"/>
      <c r="F9" s="169"/>
      <c r="G9" s="157"/>
      <c r="H9" s="157"/>
    </row>
    <row r="10" spans="1:8" s="60" customFormat="1" ht="20.25">
      <c r="A10" s="169" t="s">
        <v>174</v>
      </c>
      <c r="B10" s="169"/>
      <c r="C10" s="169"/>
      <c r="D10" s="169"/>
      <c r="E10" s="169"/>
      <c r="F10" s="169"/>
      <c r="G10" s="157"/>
      <c r="H10" s="157"/>
    </row>
    <row r="11" spans="1:8" s="60" customFormat="1" ht="20.25">
      <c r="A11" s="169" t="s">
        <v>227</v>
      </c>
      <c r="B11" s="169"/>
      <c r="C11" s="169"/>
      <c r="D11" s="169"/>
      <c r="E11" s="169"/>
      <c r="F11" s="169"/>
      <c r="G11" s="157"/>
      <c r="H11" s="157"/>
    </row>
    <row r="12" spans="1:8" s="60" customFormat="1" ht="20.25">
      <c r="A12" s="169" t="s">
        <v>316</v>
      </c>
      <c r="B12" s="169"/>
      <c r="C12" s="169"/>
      <c r="D12" s="169"/>
      <c r="E12" s="169"/>
      <c r="F12" s="169"/>
      <c r="G12" s="157"/>
      <c r="H12" s="157"/>
    </row>
    <row r="13" spans="1:8" s="61" customFormat="1" ht="12.75">
      <c r="A13" s="191"/>
      <c r="B13" s="191"/>
      <c r="C13" s="191"/>
      <c r="D13" s="191"/>
      <c r="E13" s="191"/>
      <c r="F13" s="191"/>
      <c r="G13" s="191"/>
      <c r="H13" s="187" t="s">
        <v>370</v>
      </c>
    </row>
    <row r="14" spans="1:8" s="61" customFormat="1" ht="24.75" customHeight="1">
      <c r="A14" s="170" t="s">
        <v>1</v>
      </c>
      <c r="B14" s="172" t="s">
        <v>2</v>
      </c>
      <c r="C14" s="172" t="s">
        <v>3</v>
      </c>
      <c r="D14" s="171" t="s">
        <v>4</v>
      </c>
      <c r="E14" s="171" t="s">
        <v>107</v>
      </c>
      <c r="F14" s="188" t="s">
        <v>317</v>
      </c>
      <c r="G14" s="190" t="s">
        <v>371</v>
      </c>
      <c r="H14" s="190"/>
    </row>
    <row r="15" spans="1:8" s="61" customFormat="1" ht="24.75" customHeight="1">
      <c r="A15" s="159"/>
      <c r="B15" s="159"/>
      <c r="C15" s="159"/>
      <c r="D15" s="159"/>
      <c r="E15" s="159"/>
      <c r="F15" s="189"/>
      <c r="G15" s="151" t="s">
        <v>318</v>
      </c>
      <c r="H15" s="151" t="s">
        <v>319</v>
      </c>
    </row>
    <row r="16" spans="1:8" ht="15.75">
      <c r="A16" s="10" t="s">
        <v>7</v>
      </c>
      <c r="B16" s="11" t="s">
        <v>8</v>
      </c>
      <c r="C16" s="12" t="s">
        <v>10</v>
      </c>
      <c r="D16" s="13"/>
      <c r="E16" s="10"/>
      <c r="F16" s="94">
        <f>F17+F20+F39+F29+F42</f>
        <v>17942.3</v>
      </c>
      <c r="G16" s="94">
        <f>G17+G20+G39+G29+G42</f>
        <v>19949.5</v>
      </c>
      <c r="H16" s="94">
        <f>H17+H20+H39+H29+H42</f>
        <v>22116.1</v>
      </c>
    </row>
    <row r="17" spans="1:8" ht="42.75">
      <c r="A17" s="10" t="s">
        <v>11</v>
      </c>
      <c r="B17" s="11" t="s">
        <v>46</v>
      </c>
      <c r="C17" s="12" t="s">
        <v>12</v>
      </c>
      <c r="D17" s="15"/>
      <c r="E17" s="12"/>
      <c r="F17" s="95">
        <f aca="true" t="shared" si="0" ref="F17:H18">F18</f>
        <v>1772.4</v>
      </c>
      <c r="G17" s="95">
        <f t="shared" si="0"/>
        <v>1858.4</v>
      </c>
      <c r="H17" s="95">
        <f t="shared" si="0"/>
        <v>1943.3</v>
      </c>
    </row>
    <row r="18" spans="1:8" ht="30">
      <c r="A18" s="14" t="s">
        <v>13</v>
      </c>
      <c r="B18" s="16" t="s">
        <v>14</v>
      </c>
      <c r="C18" s="17" t="s">
        <v>12</v>
      </c>
      <c r="D18" s="12" t="s">
        <v>138</v>
      </c>
      <c r="E18" s="12"/>
      <c r="F18" s="95">
        <f t="shared" si="0"/>
        <v>1772.4</v>
      </c>
      <c r="G18" s="95">
        <f t="shared" si="0"/>
        <v>1858.4</v>
      </c>
      <c r="H18" s="95">
        <f t="shared" si="0"/>
        <v>1943.3</v>
      </c>
    </row>
    <row r="19" spans="1:8" ht="62.25" customHeight="1">
      <c r="A19" s="14"/>
      <c r="B19" s="16" t="s">
        <v>112</v>
      </c>
      <c r="C19" s="17" t="s">
        <v>12</v>
      </c>
      <c r="D19" s="17" t="s">
        <v>138</v>
      </c>
      <c r="E19" s="12" t="s">
        <v>111</v>
      </c>
      <c r="F19" s="96">
        <f>Ведомственная!G19</f>
        <v>1772.4</v>
      </c>
      <c r="G19" s="96">
        <f>Ведомственная!H19</f>
        <v>1858.4</v>
      </c>
      <c r="H19" s="96">
        <f>Ведомственная!I19</f>
        <v>1943.3</v>
      </c>
    </row>
    <row r="20" spans="1:8" ht="57">
      <c r="A20" s="10" t="s">
        <v>15</v>
      </c>
      <c r="B20" s="11" t="s">
        <v>47</v>
      </c>
      <c r="C20" s="12" t="s">
        <v>16</v>
      </c>
      <c r="D20" s="12"/>
      <c r="E20" s="12"/>
      <c r="F20" s="95">
        <f>F21+F25+F27</f>
        <v>3897.1</v>
      </c>
      <c r="G20" s="95">
        <f>G21+G25+G27</f>
        <v>4028.8</v>
      </c>
      <c r="H20" s="95">
        <f>H21+H25+H27</f>
        <v>4186.3</v>
      </c>
    </row>
    <row r="21" spans="1:8" ht="45">
      <c r="A21" s="14" t="s">
        <v>17</v>
      </c>
      <c r="B21" s="16" t="s">
        <v>18</v>
      </c>
      <c r="C21" s="17" t="s">
        <v>16</v>
      </c>
      <c r="D21" s="12" t="s">
        <v>139</v>
      </c>
      <c r="E21" s="12"/>
      <c r="F21" s="95">
        <f>F22+F24+F23</f>
        <v>3769.1</v>
      </c>
      <c r="G21" s="95">
        <f>G22+G24+G23</f>
        <v>3900.8</v>
      </c>
      <c r="H21" s="95">
        <f>H22+H24+H23</f>
        <v>4058.3</v>
      </c>
    </row>
    <row r="22" spans="1:8" ht="75">
      <c r="A22" s="14"/>
      <c r="B22" s="16" t="s">
        <v>112</v>
      </c>
      <c r="C22" s="17" t="s">
        <v>16</v>
      </c>
      <c r="D22" s="17" t="s">
        <v>139</v>
      </c>
      <c r="E22" s="12" t="s">
        <v>111</v>
      </c>
      <c r="F22" s="96">
        <f>Ведомственная!G22</f>
        <v>1347.1</v>
      </c>
      <c r="G22" s="96">
        <f>Ведомственная!H22</f>
        <v>1412.4</v>
      </c>
      <c r="H22" s="96">
        <f>Ведомственная!I22</f>
        <v>1476.9</v>
      </c>
    </row>
    <row r="23" spans="1:8" ht="30">
      <c r="A23" s="14"/>
      <c r="B23" s="19" t="s">
        <v>151</v>
      </c>
      <c r="C23" s="17" t="s">
        <v>16</v>
      </c>
      <c r="D23" s="17" t="s">
        <v>139</v>
      </c>
      <c r="E23" s="12" t="s">
        <v>114</v>
      </c>
      <c r="F23" s="96">
        <f>Ведомственная!G23</f>
        <v>2420</v>
      </c>
      <c r="G23" s="96">
        <f>Ведомственная!H23</f>
        <v>2487.4</v>
      </c>
      <c r="H23" s="96">
        <f>Ведомственная!I23</f>
        <v>2580.4</v>
      </c>
    </row>
    <row r="24" spans="1:8" ht="15.75">
      <c r="A24" s="14"/>
      <c r="B24" s="16" t="s">
        <v>117</v>
      </c>
      <c r="C24" s="17" t="s">
        <v>16</v>
      </c>
      <c r="D24" s="17" t="s">
        <v>139</v>
      </c>
      <c r="E24" s="12" t="s">
        <v>116</v>
      </c>
      <c r="F24" s="96">
        <f>Ведомственная!G24</f>
        <v>2</v>
      </c>
      <c r="G24" s="96">
        <f>Ведомственная!H24</f>
        <v>1</v>
      </c>
      <c r="H24" s="96">
        <f>Ведомственная!I24</f>
        <v>1</v>
      </c>
    </row>
    <row r="25" spans="1:8" ht="60">
      <c r="A25" s="14" t="s">
        <v>123</v>
      </c>
      <c r="B25" s="16" t="s">
        <v>86</v>
      </c>
      <c r="C25" s="12" t="s">
        <v>16</v>
      </c>
      <c r="D25" s="12" t="s">
        <v>140</v>
      </c>
      <c r="E25" s="17"/>
      <c r="F25" s="95">
        <f>F26</f>
        <v>20</v>
      </c>
      <c r="G25" s="95">
        <f>G26</f>
        <v>20</v>
      </c>
      <c r="H25" s="95">
        <f>H26</f>
        <v>20</v>
      </c>
    </row>
    <row r="26" spans="1:8" ht="75">
      <c r="A26" s="14"/>
      <c r="B26" s="16" t="s">
        <v>112</v>
      </c>
      <c r="C26" s="17" t="s">
        <v>16</v>
      </c>
      <c r="D26" s="17" t="s">
        <v>140</v>
      </c>
      <c r="E26" s="12" t="s">
        <v>111</v>
      </c>
      <c r="F26" s="96">
        <f>Ведомственная!G26</f>
        <v>20</v>
      </c>
      <c r="G26" s="96">
        <f>Ведомственная!H26</f>
        <v>20</v>
      </c>
      <c r="H26" s="96">
        <f>Ведомственная!I26</f>
        <v>20</v>
      </c>
    </row>
    <row r="27" spans="1:8" ht="45">
      <c r="A27" s="14"/>
      <c r="B27" s="20" t="s">
        <v>87</v>
      </c>
      <c r="C27" s="17" t="s">
        <v>16</v>
      </c>
      <c r="D27" s="17" t="s">
        <v>150</v>
      </c>
      <c r="E27" s="12"/>
      <c r="F27" s="95">
        <f>F28</f>
        <v>108</v>
      </c>
      <c r="G27" s="95">
        <f>G28</f>
        <v>108</v>
      </c>
      <c r="H27" s="95">
        <f>H28</f>
        <v>108</v>
      </c>
    </row>
    <row r="28" spans="1:8" ht="15.75">
      <c r="A28" s="14"/>
      <c r="B28" s="20" t="s">
        <v>117</v>
      </c>
      <c r="C28" s="17" t="s">
        <v>16</v>
      </c>
      <c r="D28" s="17" t="s">
        <v>150</v>
      </c>
      <c r="E28" s="12" t="s">
        <v>116</v>
      </c>
      <c r="F28" s="96">
        <f>Ведомственная!G28</f>
        <v>108</v>
      </c>
      <c r="G28" s="96">
        <f>Ведомственная!H28</f>
        <v>108</v>
      </c>
      <c r="H28" s="96">
        <f>Ведомственная!I28</f>
        <v>108</v>
      </c>
    </row>
    <row r="29" spans="1:8" ht="57">
      <c r="A29" s="10" t="s">
        <v>130</v>
      </c>
      <c r="B29" s="11" t="s">
        <v>48</v>
      </c>
      <c r="C29" s="12" t="s">
        <v>25</v>
      </c>
      <c r="D29" s="17"/>
      <c r="E29" s="17"/>
      <c r="F29" s="95">
        <f>F32+F30+F36</f>
        <v>11293</v>
      </c>
      <c r="G29" s="95">
        <f>G32+G30+G36</f>
        <v>11818.9</v>
      </c>
      <c r="H29" s="95">
        <f>H32+H30+H36</f>
        <v>12365</v>
      </c>
    </row>
    <row r="30" spans="1:8" ht="30">
      <c r="A30" s="14" t="s">
        <v>131</v>
      </c>
      <c r="B30" s="16" t="s">
        <v>27</v>
      </c>
      <c r="C30" s="17" t="s">
        <v>25</v>
      </c>
      <c r="D30" s="12" t="s">
        <v>141</v>
      </c>
      <c r="E30" s="17"/>
      <c r="F30" s="95">
        <f>F31</f>
        <v>1772.4</v>
      </c>
      <c r="G30" s="95">
        <f>G31</f>
        <v>1858.4</v>
      </c>
      <c r="H30" s="95">
        <f>H31</f>
        <v>1943.3</v>
      </c>
    </row>
    <row r="31" spans="1:8" ht="75">
      <c r="A31" s="14"/>
      <c r="B31" s="16" t="s">
        <v>112</v>
      </c>
      <c r="C31" s="17" t="s">
        <v>25</v>
      </c>
      <c r="D31" s="17" t="s">
        <v>141</v>
      </c>
      <c r="E31" s="12" t="s">
        <v>111</v>
      </c>
      <c r="F31" s="96">
        <f>Ведомственная!G33</f>
        <v>1772.4</v>
      </c>
      <c r="G31" s="96">
        <f>Ведомственная!H33</f>
        <v>1858.4</v>
      </c>
      <c r="H31" s="96">
        <f>Ведомственная!I33</f>
        <v>1943.3</v>
      </c>
    </row>
    <row r="32" spans="1:8" ht="30">
      <c r="A32" s="14" t="s">
        <v>132</v>
      </c>
      <c r="B32" s="23" t="s">
        <v>29</v>
      </c>
      <c r="C32" s="17" t="s">
        <v>25</v>
      </c>
      <c r="D32" s="12" t="s">
        <v>142</v>
      </c>
      <c r="E32" s="17"/>
      <c r="F32" s="95">
        <f>F33+F34+F35</f>
        <v>5808.3</v>
      </c>
      <c r="G32" s="95">
        <f>G33+G34+G35</f>
        <v>6068.1</v>
      </c>
      <c r="H32" s="95">
        <f>H33+H34+H35</f>
        <v>6351.6</v>
      </c>
    </row>
    <row r="33" spans="1:8" ht="75">
      <c r="A33" s="14"/>
      <c r="B33" s="16" t="s">
        <v>112</v>
      </c>
      <c r="C33" s="17" t="s">
        <v>25</v>
      </c>
      <c r="D33" s="17" t="s">
        <v>142</v>
      </c>
      <c r="E33" s="12" t="s">
        <v>111</v>
      </c>
      <c r="F33" s="96">
        <f>Ведомственная!G35</f>
        <v>5565.3</v>
      </c>
      <c r="G33" s="96">
        <f>Ведомственная!H35</f>
        <v>5835.1</v>
      </c>
      <c r="H33" s="96">
        <f>Ведомственная!I35</f>
        <v>6101.6</v>
      </c>
    </row>
    <row r="34" spans="1:8" ht="30">
      <c r="A34" s="14"/>
      <c r="B34" s="19" t="s">
        <v>151</v>
      </c>
      <c r="C34" s="17" t="s">
        <v>25</v>
      </c>
      <c r="D34" s="17" t="s">
        <v>142</v>
      </c>
      <c r="E34" s="12" t="s">
        <v>114</v>
      </c>
      <c r="F34" s="96">
        <f>Ведомственная!G36</f>
        <v>240</v>
      </c>
      <c r="G34" s="96">
        <f>Ведомственная!H36</f>
        <v>230</v>
      </c>
      <c r="H34" s="96">
        <f>Ведомственная!I36</f>
        <v>247</v>
      </c>
    </row>
    <row r="35" spans="1:8" ht="15.75">
      <c r="A35" s="14"/>
      <c r="B35" s="20" t="s">
        <v>117</v>
      </c>
      <c r="C35" s="17" t="s">
        <v>25</v>
      </c>
      <c r="D35" s="17" t="s">
        <v>142</v>
      </c>
      <c r="E35" s="12" t="s">
        <v>116</v>
      </c>
      <c r="F35" s="92">
        <f>Ведомственная!G37</f>
        <v>3</v>
      </c>
      <c r="G35" s="92">
        <f>Ведомственная!H37</f>
        <v>3</v>
      </c>
      <c r="H35" s="92">
        <f>Ведомственная!I37</f>
        <v>3</v>
      </c>
    </row>
    <row r="36" spans="1:8" ht="60.75" customHeight="1">
      <c r="A36" s="10" t="s">
        <v>162</v>
      </c>
      <c r="B36" s="20" t="s">
        <v>157</v>
      </c>
      <c r="C36" s="17" t="s">
        <v>25</v>
      </c>
      <c r="D36" s="12" t="s">
        <v>161</v>
      </c>
      <c r="E36" s="17"/>
      <c r="F36" s="95">
        <f>F37+F38</f>
        <v>3712.3</v>
      </c>
      <c r="G36" s="95">
        <f>G37+G38</f>
        <v>3892.3999999999996</v>
      </c>
      <c r="H36" s="95">
        <f>H37+H38</f>
        <v>4070.1</v>
      </c>
    </row>
    <row r="37" spans="1:8" ht="75">
      <c r="A37" s="14"/>
      <c r="B37" s="16" t="s">
        <v>112</v>
      </c>
      <c r="C37" s="17" t="s">
        <v>25</v>
      </c>
      <c r="D37" s="17" t="s">
        <v>161</v>
      </c>
      <c r="E37" s="12" t="s">
        <v>111</v>
      </c>
      <c r="F37" s="96">
        <f>Ведомственная!G39</f>
        <v>3473.8</v>
      </c>
      <c r="G37" s="96">
        <f>Ведомственная!H39</f>
        <v>3642.2</v>
      </c>
      <c r="H37" s="96">
        <f>Ведомственная!I39</f>
        <v>3808.5</v>
      </c>
    </row>
    <row r="38" spans="1:8" ht="30">
      <c r="A38" s="14"/>
      <c r="B38" s="19" t="s">
        <v>151</v>
      </c>
      <c r="C38" s="17" t="s">
        <v>25</v>
      </c>
      <c r="D38" s="17" t="s">
        <v>161</v>
      </c>
      <c r="E38" s="12" t="s">
        <v>114</v>
      </c>
      <c r="F38" s="96">
        <f>Ведомственная!G40</f>
        <v>238.5</v>
      </c>
      <c r="G38" s="96">
        <f>Ведомственная!H40</f>
        <v>250.2</v>
      </c>
      <c r="H38" s="96">
        <f>Ведомственная!I40</f>
        <v>261.6</v>
      </c>
    </row>
    <row r="39" spans="1:8" ht="19.5" customHeight="1">
      <c r="A39" s="10" t="s">
        <v>163</v>
      </c>
      <c r="B39" s="27" t="s">
        <v>95</v>
      </c>
      <c r="C39" s="12" t="s">
        <v>99</v>
      </c>
      <c r="D39" s="17"/>
      <c r="E39" s="12"/>
      <c r="F39" s="95">
        <f aca="true" t="shared" si="1" ref="F39:H40">F40</f>
        <v>20</v>
      </c>
      <c r="G39" s="95">
        <f t="shared" si="1"/>
        <v>20</v>
      </c>
      <c r="H39" s="95">
        <f t="shared" si="1"/>
        <v>20</v>
      </c>
    </row>
    <row r="40" spans="1:8" ht="21" customHeight="1">
      <c r="A40" s="14"/>
      <c r="B40" s="16" t="s">
        <v>96</v>
      </c>
      <c r="C40" s="17" t="s">
        <v>99</v>
      </c>
      <c r="D40" s="12" t="s">
        <v>148</v>
      </c>
      <c r="E40" s="12"/>
      <c r="F40" s="96">
        <f t="shared" si="1"/>
        <v>20</v>
      </c>
      <c r="G40" s="96">
        <f t="shared" si="1"/>
        <v>20</v>
      </c>
      <c r="H40" s="96">
        <f t="shared" si="1"/>
        <v>20</v>
      </c>
    </row>
    <row r="41" spans="1:8" ht="15.75" customHeight="1">
      <c r="A41" s="14"/>
      <c r="B41" s="16" t="s">
        <v>117</v>
      </c>
      <c r="C41" s="17" t="s">
        <v>99</v>
      </c>
      <c r="D41" s="17" t="s">
        <v>148</v>
      </c>
      <c r="E41" s="12" t="s">
        <v>116</v>
      </c>
      <c r="F41" s="96">
        <f>Ведомственная!G43</f>
        <v>20</v>
      </c>
      <c r="G41" s="96">
        <f>Ведомственная!H43</f>
        <v>20</v>
      </c>
      <c r="H41" s="96">
        <f>Ведомственная!I43</f>
        <v>20</v>
      </c>
    </row>
    <row r="42" spans="1:8" ht="15.75">
      <c r="A42" s="10" t="s">
        <v>164</v>
      </c>
      <c r="B42" s="11" t="s">
        <v>19</v>
      </c>
      <c r="C42" s="12" t="s">
        <v>80</v>
      </c>
      <c r="D42" s="17"/>
      <c r="E42" s="17"/>
      <c r="F42" s="95">
        <f>F45+F47+F43+F49</f>
        <v>959.8</v>
      </c>
      <c r="G42" s="95">
        <f>G45+G47+G43+G49</f>
        <v>2223.4</v>
      </c>
      <c r="H42" s="95">
        <f>H45+H47+H43+H49</f>
        <v>3601.5</v>
      </c>
    </row>
    <row r="43" spans="1:8" ht="60">
      <c r="A43" s="14" t="s">
        <v>223</v>
      </c>
      <c r="B43" s="16" t="s">
        <v>156</v>
      </c>
      <c r="C43" s="17" t="s">
        <v>80</v>
      </c>
      <c r="D43" s="12" t="s">
        <v>237</v>
      </c>
      <c r="E43" s="17"/>
      <c r="F43" s="95">
        <f>F44</f>
        <v>8.8</v>
      </c>
      <c r="G43" s="95">
        <f>G44</f>
        <v>9.2</v>
      </c>
      <c r="H43" s="95">
        <f>H44</f>
        <v>9.6</v>
      </c>
    </row>
    <row r="44" spans="1:8" ht="30">
      <c r="A44" s="14"/>
      <c r="B44" s="19" t="s">
        <v>151</v>
      </c>
      <c r="C44" s="17" t="s">
        <v>80</v>
      </c>
      <c r="D44" s="17" t="s">
        <v>237</v>
      </c>
      <c r="E44" s="12" t="s">
        <v>114</v>
      </c>
      <c r="F44" s="96">
        <f>Ведомственная!G46</f>
        <v>8.8</v>
      </c>
      <c r="G44" s="96">
        <f>Ведомственная!H46</f>
        <v>9.2</v>
      </c>
      <c r="H44" s="96">
        <f>Ведомственная!I46</f>
        <v>9.6</v>
      </c>
    </row>
    <row r="45" spans="1:8" ht="15.75">
      <c r="A45" s="14" t="s">
        <v>224</v>
      </c>
      <c r="B45" s="16" t="s">
        <v>90</v>
      </c>
      <c r="C45" s="17" t="s">
        <v>80</v>
      </c>
      <c r="D45" s="13" t="s">
        <v>149</v>
      </c>
      <c r="E45" s="12"/>
      <c r="F45" s="95">
        <f>F46</f>
        <v>375</v>
      </c>
      <c r="G45" s="95">
        <f>G46</f>
        <v>375</v>
      </c>
      <c r="H45" s="95">
        <f>H46</f>
        <v>375</v>
      </c>
    </row>
    <row r="46" spans="1:8" ht="30">
      <c r="A46" s="14"/>
      <c r="B46" s="19" t="s">
        <v>151</v>
      </c>
      <c r="C46" s="17" t="s">
        <v>80</v>
      </c>
      <c r="D46" s="28" t="s">
        <v>149</v>
      </c>
      <c r="E46" s="12" t="s">
        <v>114</v>
      </c>
      <c r="F46" s="96">
        <f>Ведомственная!G48</f>
        <v>375</v>
      </c>
      <c r="G46" s="96">
        <f>Ведомственная!H48</f>
        <v>375</v>
      </c>
      <c r="H46" s="96">
        <f>Ведомственная!I48</f>
        <v>375</v>
      </c>
    </row>
    <row r="47" spans="1:8" ht="45">
      <c r="A47" s="14" t="s">
        <v>239</v>
      </c>
      <c r="B47" s="53" t="s">
        <v>206</v>
      </c>
      <c r="C47" s="17" t="s">
        <v>80</v>
      </c>
      <c r="D47" s="12" t="s">
        <v>349</v>
      </c>
      <c r="E47" s="12"/>
      <c r="F47" s="95">
        <f>F48</f>
        <v>576</v>
      </c>
      <c r="G47" s="95">
        <f>G48</f>
        <v>576</v>
      </c>
      <c r="H47" s="95">
        <f>H48</f>
        <v>576</v>
      </c>
    </row>
    <row r="48" spans="1:8" ht="30">
      <c r="A48" s="62"/>
      <c r="B48" s="19" t="s">
        <v>151</v>
      </c>
      <c r="C48" s="17" t="s">
        <v>80</v>
      </c>
      <c r="D48" s="17" t="s">
        <v>349</v>
      </c>
      <c r="E48" s="12" t="s">
        <v>114</v>
      </c>
      <c r="F48" s="96">
        <f>Ведомственная!G50</f>
        <v>576</v>
      </c>
      <c r="G48" s="96">
        <f>Ведомственная!H50</f>
        <v>576</v>
      </c>
      <c r="H48" s="96">
        <f>Ведомственная!I50</f>
        <v>576</v>
      </c>
    </row>
    <row r="49" spans="1:8" ht="15.75">
      <c r="A49" s="14" t="s">
        <v>343</v>
      </c>
      <c r="B49" s="19" t="s">
        <v>331</v>
      </c>
      <c r="C49" s="17" t="s">
        <v>80</v>
      </c>
      <c r="D49" s="12" t="s">
        <v>329</v>
      </c>
      <c r="E49" s="12"/>
      <c r="F49" s="95">
        <f>F50</f>
        <v>0</v>
      </c>
      <c r="G49" s="95">
        <f>G50</f>
        <v>1263.2</v>
      </c>
      <c r="H49" s="95">
        <f>H50</f>
        <v>2640.9</v>
      </c>
    </row>
    <row r="50" spans="1:8" ht="15.75">
      <c r="A50" s="62"/>
      <c r="B50" s="16" t="s">
        <v>117</v>
      </c>
      <c r="C50" s="26" t="s">
        <v>80</v>
      </c>
      <c r="D50" s="17" t="s">
        <v>329</v>
      </c>
      <c r="E50" s="12" t="s">
        <v>116</v>
      </c>
      <c r="F50" s="96">
        <f>Ведомственная!G52</f>
        <v>0</v>
      </c>
      <c r="G50" s="96">
        <f>Ведомственная!H52</f>
        <v>1263.2</v>
      </c>
      <c r="H50" s="96">
        <f>Ведомственная!I52</f>
        <v>2640.9</v>
      </c>
    </row>
    <row r="51" spans="1:8" ht="28.5" customHeight="1">
      <c r="A51" s="10" t="s">
        <v>22</v>
      </c>
      <c r="B51" s="11" t="s">
        <v>31</v>
      </c>
      <c r="C51" s="12" t="s">
        <v>32</v>
      </c>
      <c r="D51" s="17"/>
      <c r="E51" s="17"/>
      <c r="F51" s="95">
        <f>F52+F55</f>
        <v>1100</v>
      </c>
      <c r="G51" s="95">
        <f>G52+G55</f>
        <v>1100</v>
      </c>
      <c r="H51" s="95">
        <f>H52+H55</f>
        <v>1100</v>
      </c>
    </row>
    <row r="52" spans="1:8" ht="42.75">
      <c r="A52" s="10" t="s">
        <v>24</v>
      </c>
      <c r="B52" s="11" t="s">
        <v>225</v>
      </c>
      <c r="C52" s="12" t="s">
        <v>226</v>
      </c>
      <c r="D52" s="17"/>
      <c r="E52" s="17"/>
      <c r="F52" s="95">
        <f aca="true" t="shared" si="2" ref="F52:H53">F53</f>
        <v>350</v>
      </c>
      <c r="G52" s="95">
        <f t="shared" si="2"/>
        <v>350</v>
      </c>
      <c r="H52" s="95">
        <f t="shared" si="2"/>
        <v>350</v>
      </c>
    </row>
    <row r="53" spans="1:8" ht="60">
      <c r="A53" s="14" t="s">
        <v>26</v>
      </c>
      <c r="B53" s="16" t="s">
        <v>203</v>
      </c>
      <c r="C53" s="17" t="s">
        <v>226</v>
      </c>
      <c r="D53" s="12" t="s">
        <v>350</v>
      </c>
      <c r="E53" s="12"/>
      <c r="F53" s="95">
        <f t="shared" si="2"/>
        <v>350</v>
      </c>
      <c r="G53" s="95">
        <f t="shared" si="2"/>
        <v>350</v>
      </c>
      <c r="H53" s="95">
        <f t="shared" si="2"/>
        <v>350</v>
      </c>
    </row>
    <row r="54" spans="1:8" ht="30">
      <c r="A54" s="14"/>
      <c r="B54" s="19" t="s">
        <v>151</v>
      </c>
      <c r="C54" s="17" t="s">
        <v>226</v>
      </c>
      <c r="D54" s="17" t="s">
        <v>350</v>
      </c>
      <c r="E54" s="12" t="s">
        <v>114</v>
      </c>
      <c r="F54" s="96">
        <f>Ведомственная!G56</f>
        <v>350</v>
      </c>
      <c r="G54" s="96">
        <f>Ведомственная!H56</f>
        <v>350</v>
      </c>
      <c r="H54" s="96">
        <f>Ведомственная!I56</f>
        <v>350</v>
      </c>
    </row>
    <row r="55" spans="1:8" ht="28.5" customHeight="1">
      <c r="A55" s="10" t="s">
        <v>124</v>
      </c>
      <c r="B55" s="27" t="s">
        <v>50</v>
      </c>
      <c r="C55" s="12" t="s">
        <v>49</v>
      </c>
      <c r="D55" s="12"/>
      <c r="E55" s="12"/>
      <c r="F55" s="95">
        <f>F56+F62+F58+F60</f>
        <v>750</v>
      </c>
      <c r="G55" s="95">
        <f>G56+G62+G58+G60</f>
        <v>750</v>
      </c>
      <c r="H55" s="95">
        <f>H56+H62+H58+H60</f>
        <v>750</v>
      </c>
    </row>
    <row r="56" spans="1:8" ht="75">
      <c r="A56" s="14" t="s">
        <v>125</v>
      </c>
      <c r="B56" s="16" t="s">
        <v>211</v>
      </c>
      <c r="C56" s="17" t="s">
        <v>49</v>
      </c>
      <c r="D56" s="12" t="s">
        <v>358</v>
      </c>
      <c r="E56" s="12"/>
      <c r="F56" s="95">
        <f>F57</f>
        <v>150</v>
      </c>
      <c r="G56" s="95">
        <f>G57</f>
        <v>150</v>
      </c>
      <c r="H56" s="95">
        <f>H57</f>
        <v>150</v>
      </c>
    </row>
    <row r="57" spans="1:8" ht="30">
      <c r="A57" s="14"/>
      <c r="B57" s="19" t="s">
        <v>151</v>
      </c>
      <c r="C57" s="17" t="s">
        <v>49</v>
      </c>
      <c r="D57" s="26" t="s">
        <v>358</v>
      </c>
      <c r="E57" s="12" t="s">
        <v>114</v>
      </c>
      <c r="F57" s="96">
        <f>Ведомственная!G59</f>
        <v>150</v>
      </c>
      <c r="G57" s="96">
        <f>Ведомственная!H59</f>
        <v>150</v>
      </c>
      <c r="H57" s="96">
        <f>Ведомственная!I59</f>
        <v>150</v>
      </c>
    </row>
    <row r="58" spans="1:8" ht="60">
      <c r="A58" s="14" t="s">
        <v>133</v>
      </c>
      <c r="B58" s="16" t="s">
        <v>208</v>
      </c>
      <c r="C58" s="17" t="s">
        <v>49</v>
      </c>
      <c r="D58" s="12" t="s">
        <v>359</v>
      </c>
      <c r="E58" s="17"/>
      <c r="F58" s="95">
        <f>F59</f>
        <v>150</v>
      </c>
      <c r="G58" s="95">
        <f>G59</f>
        <v>150</v>
      </c>
      <c r="H58" s="95">
        <f>H59</f>
        <v>150</v>
      </c>
    </row>
    <row r="59" spans="1:8" ht="30">
      <c r="A59" s="14"/>
      <c r="B59" s="19" t="s">
        <v>151</v>
      </c>
      <c r="C59" s="17" t="s">
        <v>49</v>
      </c>
      <c r="D59" s="26" t="s">
        <v>359</v>
      </c>
      <c r="E59" s="12" t="s">
        <v>114</v>
      </c>
      <c r="F59" s="96">
        <f>Ведомственная!G61</f>
        <v>150</v>
      </c>
      <c r="G59" s="96">
        <f>Ведомственная!H61</f>
        <v>150</v>
      </c>
      <c r="H59" s="96">
        <f>Ведомственная!I61</f>
        <v>150</v>
      </c>
    </row>
    <row r="60" spans="1:8" ht="75">
      <c r="A60" s="14" t="s">
        <v>134</v>
      </c>
      <c r="B60" s="16" t="s">
        <v>233</v>
      </c>
      <c r="C60" s="17" t="s">
        <v>49</v>
      </c>
      <c r="D60" s="12" t="s">
        <v>360</v>
      </c>
      <c r="E60" s="17"/>
      <c r="F60" s="95">
        <f>F61</f>
        <v>150</v>
      </c>
      <c r="G60" s="95">
        <f>G61</f>
        <v>150</v>
      </c>
      <c r="H60" s="95">
        <f>H61</f>
        <v>150</v>
      </c>
    </row>
    <row r="61" spans="1:8" ht="30">
      <c r="A61" s="14"/>
      <c r="B61" s="19" t="s">
        <v>151</v>
      </c>
      <c r="C61" s="17" t="s">
        <v>49</v>
      </c>
      <c r="D61" s="17" t="s">
        <v>360</v>
      </c>
      <c r="E61" s="12" t="s">
        <v>114</v>
      </c>
      <c r="F61" s="96">
        <f>Ведомственная!G63</f>
        <v>150</v>
      </c>
      <c r="G61" s="96">
        <f>Ведомственная!H63</f>
        <v>150</v>
      </c>
      <c r="H61" s="96">
        <f>Ведомственная!I63</f>
        <v>150</v>
      </c>
    </row>
    <row r="62" spans="1:8" ht="60">
      <c r="A62" s="14" t="s">
        <v>135</v>
      </c>
      <c r="B62" s="23" t="s">
        <v>204</v>
      </c>
      <c r="C62" s="17" t="s">
        <v>49</v>
      </c>
      <c r="D62" s="13" t="s">
        <v>361</v>
      </c>
      <c r="E62" s="12"/>
      <c r="F62" s="95">
        <f>F63</f>
        <v>300</v>
      </c>
      <c r="G62" s="95">
        <f>G63</f>
        <v>300</v>
      </c>
      <c r="H62" s="95">
        <f>H63</f>
        <v>300</v>
      </c>
    </row>
    <row r="63" spans="1:8" ht="30">
      <c r="A63" s="14"/>
      <c r="B63" s="19" t="s">
        <v>151</v>
      </c>
      <c r="C63" s="17" t="s">
        <v>49</v>
      </c>
      <c r="D63" s="28" t="s">
        <v>361</v>
      </c>
      <c r="E63" s="12" t="s">
        <v>114</v>
      </c>
      <c r="F63" s="96">
        <f>Ведомственная!G65</f>
        <v>300</v>
      </c>
      <c r="G63" s="96">
        <f>Ведомственная!H65</f>
        <v>300</v>
      </c>
      <c r="H63" s="96">
        <f>Ведомственная!I65</f>
        <v>300</v>
      </c>
    </row>
    <row r="64" spans="1:8" ht="15.75">
      <c r="A64" s="10" t="s">
        <v>30</v>
      </c>
      <c r="B64" s="146" t="s">
        <v>322</v>
      </c>
      <c r="C64" s="12" t="s">
        <v>323</v>
      </c>
      <c r="D64" s="28"/>
      <c r="E64" s="12"/>
      <c r="F64" s="95">
        <f aca="true" t="shared" si="3" ref="F64:H66">F65</f>
        <v>39.3</v>
      </c>
      <c r="G64" s="95">
        <f t="shared" si="3"/>
        <v>50.5</v>
      </c>
      <c r="H64" s="95">
        <f t="shared" si="3"/>
        <v>56.8</v>
      </c>
    </row>
    <row r="65" spans="1:8" ht="15.75">
      <c r="A65" s="10" t="s">
        <v>33</v>
      </c>
      <c r="B65" s="146" t="s">
        <v>324</v>
      </c>
      <c r="C65" s="12" t="s">
        <v>325</v>
      </c>
      <c r="D65" s="28"/>
      <c r="E65" s="12"/>
      <c r="F65" s="95">
        <f t="shared" si="3"/>
        <v>39.3</v>
      </c>
      <c r="G65" s="95">
        <f t="shared" si="3"/>
        <v>50.5</v>
      </c>
      <c r="H65" s="95">
        <f t="shared" si="3"/>
        <v>56.8</v>
      </c>
    </row>
    <row r="66" spans="1:8" ht="45">
      <c r="A66" s="14" t="s">
        <v>35</v>
      </c>
      <c r="B66" s="19" t="s">
        <v>342</v>
      </c>
      <c r="C66" s="17" t="s">
        <v>325</v>
      </c>
      <c r="D66" s="148">
        <v>5100100100</v>
      </c>
      <c r="E66" s="12"/>
      <c r="F66" s="95">
        <f t="shared" si="3"/>
        <v>39.3</v>
      </c>
      <c r="G66" s="95">
        <f t="shared" si="3"/>
        <v>50.5</v>
      </c>
      <c r="H66" s="95">
        <f t="shared" si="3"/>
        <v>56.8</v>
      </c>
    </row>
    <row r="67" spans="1:8" ht="30">
      <c r="A67" s="14"/>
      <c r="B67" s="19" t="s">
        <v>151</v>
      </c>
      <c r="C67" s="17" t="s">
        <v>325</v>
      </c>
      <c r="D67" s="148">
        <v>5100100100</v>
      </c>
      <c r="E67" s="12" t="s">
        <v>114</v>
      </c>
      <c r="F67" s="96">
        <v>39.3</v>
      </c>
      <c r="G67" s="96">
        <f>Ведомственная!H69</f>
        <v>50.5</v>
      </c>
      <c r="H67" s="96">
        <f>Ведомственная!I69</f>
        <v>56.8</v>
      </c>
    </row>
    <row r="68" spans="1:8" ht="15.75">
      <c r="A68" s="10" t="s">
        <v>36</v>
      </c>
      <c r="B68" s="11" t="s">
        <v>56</v>
      </c>
      <c r="C68" s="12" t="s">
        <v>55</v>
      </c>
      <c r="D68" s="17"/>
      <c r="E68" s="17"/>
      <c r="F68" s="95">
        <f aca="true" t="shared" si="4" ref="F68:H69">F69</f>
        <v>13192.7</v>
      </c>
      <c r="G68" s="95">
        <f t="shared" si="4"/>
        <v>8980</v>
      </c>
      <c r="H68" s="95">
        <f t="shared" si="4"/>
        <v>9200</v>
      </c>
    </row>
    <row r="69" spans="1:8" ht="15.75">
      <c r="A69" s="10" t="s">
        <v>37</v>
      </c>
      <c r="B69" s="27" t="s">
        <v>65</v>
      </c>
      <c r="C69" s="12" t="s">
        <v>66</v>
      </c>
      <c r="D69" s="17"/>
      <c r="E69" s="17"/>
      <c r="F69" s="95">
        <f t="shared" si="4"/>
        <v>13192.7</v>
      </c>
      <c r="G69" s="95">
        <f t="shared" si="4"/>
        <v>8980</v>
      </c>
      <c r="H69" s="95">
        <f t="shared" si="4"/>
        <v>9200</v>
      </c>
    </row>
    <row r="70" spans="1:8" ht="28.5">
      <c r="A70" s="14"/>
      <c r="B70" s="27" t="s">
        <v>93</v>
      </c>
      <c r="C70" s="17" t="s">
        <v>66</v>
      </c>
      <c r="D70" s="12"/>
      <c r="E70" s="17"/>
      <c r="F70" s="95">
        <f>F71+F73+F75</f>
        <v>13192.7</v>
      </c>
      <c r="G70" s="95">
        <f>G71+G73+G75</f>
        <v>8980</v>
      </c>
      <c r="H70" s="95">
        <f>H71+H73+H75</f>
        <v>9200</v>
      </c>
    </row>
    <row r="71" spans="1:8" ht="30">
      <c r="A71" s="14" t="s">
        <v>81</v>
      </c>
      <c r="B71" s="16" t="s">
        <v>201</v>
      </c>
      <c r="C71" s="17" t="s">
        <v>66</v>
      </c>
      <c r="D71" s="12" t="s">
        <v>353</v>
      </c>
      <c r="E71" s="17"/>
      <c r="F71" s="95">
        <f>F72</f>
        <v>6040</v>
      </c>
      <c r="G71" s="95">
        <f>G72</f>
        <v>8980</v>
      </c>
      <c r="H71" s="95">
        <f>H72</f>
        <v>9200</v>
      </c>
    </row>
    <row r="72" spans="1:8" ht="30">
      <c r="A72" s="14"/>
      <c r="B72" s="19" t="s">
        <v>151</v>
      </c>
      <c r="C72" s="17" t="s">
        <v>66</v>
      </c>
      <c r="D72" s="17" t="s">
        <v>353</v>
      </c>
      <c r="E72" s="12" t="s">
        <v>114</v>
      </c>
      <c r="F72" s="96">
        <f>Ведомственная!G74</f>
        <v>6040</v>
      </c>
      <c r="G72" s="96">
        <f>Ведомственная!H74</f>
        <v>8980</v>
      </c>
      <c r="H72" s="96">
        <f>Ведомственная!I74</f>
        <v>9200</v>
      </c>
    </row>
    <row r="73" spans="1:8" ht="45">
      <c r="A73" s="14" t="s">
        <v>242</v>
      </c>
      <c r="B73" s="152" t="s">
        <v>354</v>
      </c>
      <c r="C73" s="26" t="s">
        <v>66</v>
      </c>
      <c r="D73" s="12" t="s">
        <v>320</v>
      </c>
      <c r="E73" s="12"/>
      <c r="F73" s="91">
        <f>F74</f>
        <v>4577.6</v>
      </c>
      <c r="G73" s="91">
        <f>G74</f>
        <v>0</v>
      </c>
      <c r="H73" s="91">
        <f>H74</f>
        <v>0</v>
      </c>
    </row>
    <row r="74" spans="1:8" ht="30">
      <c r="A74" s="14"/>
      <c r="B74" s="19" t="s">
        <v>151</v>
      </c>
      <c r="C74" s="26" t="s">
        <v>66</v>
      </c>
      <c r="D74" s="17" t="s">
        <v>320</v>
      </c>
      <c r="E74" s="24" t="s">
        <v>114</v>
      </c>
      <c r="F74" s="92">
        <f>Ведомственная!G76</f>
        <v>4577.6</v>
      </c>
      <c r="G74" s="92">
        <f>Ведомственная!H76</f>
        <v>0</v>
      </c>
      <c r="H74" s="92">
        <f>Ведомственная!I76</f>
        <v>0</v>
      </c>
    </row>
    <row r="75" spans="1:8" ht="45">
      <c r="A75" s="14" t="s">
        <v>243</v>
      </c>
      <c r="B75" s="53" t="s">
        <v>355</v>
      </c>
      <c r="C75" s="26" t="s">
        <v>66</v>
      </c>
      <c r="D75" s="12" t="s">
        <v>321</v>
      </c>
      <c r="E75" s="12"/>
      <c r="F75" s="91">
        <f>F76</f>
        <v>2575.1</v>
      </c>
      <c r="G75" s="91">
        <f>G76</f>
        <v>0</v>
      </c>
      <c r="H75" s="91">
        <f>H76</f>
        <v>0</v>
      </c>
    </row>
    <row r="76" spans="1:8" ht="30">
      <c r="A76" s="100"/>
      <c r="B76" s="19" t="s">
        <v>151</v>
      </c>
      <c r="C76" s="26" t="s">
        <v>66</v>
      </c>
      <c r="D76" s="17" t="s">
        <v>321</v>
      </c>
      <c r="E76" s="24" t="s">
        <v>114</v>
      </c>
      <c r="F76" s="92">
        <f>Ведомственная!G78</f>
        <v>2575.1</v>
      </c>
      <c r="G76" s="92">
        <f>Ведомственная!H78</f>
        <v>0</v>
      </c>
      <c r="H76" s="92">
        <f>Ведомственная!I78</f>
        <v>0</v>
      </c>
    </row>
    <row r="77" spans="1:8" ht="15.75">
      <c r="A77" s="10" t="s">
        <v>38</v>
      </c>
      <c r="B77" s="27" t="s">
        <v>79</v>
      </c>
      <c r="C77" s="12" t="s">
        <v>75</v>
      </c>
      <c r="D77" s="17"/>
      <c r="E77" s="17"/>
      <c r="F77" s="95">
        <f>F78</f>
        <v>250</v>
      </c>
      <c r="G77" s="95">
        <f aca="true" t="shared" si="5" ref="G77:H79">G78</f>
        <v>250</v>
      </c>
      <c r="H77" s="95">
        <f t="shared" si="5"/>
        <v>250</v>
      </c>
    </row>
    <row r="78" spans="1:8" ht="28.5">
      <c r="A78" s="10" t="s">
        <v>39</v>
      </c>
      <c r="B78" s="27" t="s">
        <v>78</v>
      </c>
      <c r="C78" s="12" t="s">
        <v>76</v>
      </c>
      <c r="D78" s="17"/>
      <c r="E78" s="17"/>
      <c r="F78" s="95">
        <f>F79</f>
        <v>250</v>
      </c>
      <c r="G78" s="95">
        <f t="shared" si="5"/>
        <v>250</v>
      </c>
      <c r="H78" s="95">
        <f t="shared" si="5"/>
        <v>250</v>
      </c>
    </row>
    <row r="79" spans="1:8" ht="45">
      <c r="A79" s="14" t="s">
        <v>91</v>
      </c>
      <c r="B79" s="16" t="s">
        <v>207</v>
      </c>
      <c r="C79" s="17" t="s">
        <v>76</v>
      </c>
      <c r="D79" s="12" t="s">
        <v>146</v>
      </c>
      <c r="E79" s="17"/>
      <c r="F79" s="96">
        <f>F80</f>
        <v>250</v>
      </c>
      <c r="G79" s="96">
        <f t="shared" si="5"/>
        <v>250</v>
      </c>
      <c r="H79" s="96">
        <f t="shared" si="5"/>
        <v>250</v>
      </c>
    </row>
    <row r="80" spans="1:8" ht="30">
      <c r="A80" s="10"/>
      <c r="B80" s="19" t="s">
        <v>151</v>
      </c>
      <c r="C80" s="17" t="s">
        <v>76</v>
      </c>
      <c r="D80" s="17" t="s">
        <v>146</v>
      </c>
      <c r="E80" s="12" t="s">
        <v>114</v>
      </c>
      <c r="F80" s="96">
        <f>Ведомственная!G81</f>
        <v>250</v>
      </c>
      <c r="G80" s="96">
        <f>Ведомственная!H81</f>
        <v>250</v>
      </c>
      <c r="H80" s="96">
        <f>Ведомственная!I81</f>
        <v>250</v>
      </c>
    </row>
    <row r="81" spans="1:8" ht="15.75">
      <c r="A81" s="10" t="s">
        <v>58</v>
      </c>
      <c r="B81" s="11" t="s">
        <v>63</v>
      </c>
      <c r="C81" s="12" t="s">
        <v>64</v>
      </c>
      <c r="D81" s="17"/>
      <c r="E81" s="12"/>
      <c r="F81" s="95">
        <f>F85+F82</f>
        <v>6260.7</v>
      </c>
      <c r="G81" s="95">
        <f>G85+G82</f>
        <v>6260.7</v>
      </c>
      <c r="H81" s="95">
        <f>H85+H82</f>
        <v>6260.7</v>
      </c>
    </row>
    <row r="82" spans="1:8" ht="28.5">
      <c r="A82" s="10" t="s">
        <v>59</v>
      </c>
      <c r="B82" s="150" t="s">
        <v>327</v>
      </c>
      <c r="C82" s="12" t="s">
        <v>100</v>
      </c>
      <c r="D82" s="17"/>
      <c r="E82" s="12"/>
      <c r="F82" s="95">
        <f aca="true" t="shared" si="6" ref="F82:H83">F83</f>
        <v>50</v>
      </c>
      <c r="G82" s="95">
        <f t="shared" si="6"/>
        <v>50</v>
      </c>
      <c r="H82" s="95">
        <f t="shared" si="6"/>
        <v>50</v>
      </c>
    </row>
    <row r="83" spans="1:8" ht="75">
      <c r="A83" s="14" t="s">
        <v>127</v>
      </c>
      <c r="B83" s="53" t="s">
        <v>101</v>
      </c>
      <c r="C83" s="17" t="s">
        <v>100</v>
      </c>
      <c r="D83" s="12" t="s">
        <v>328</v>
      </c>
      <c r="E83" s="12"/>
      <c r="F83" s="96">
        <f t="shared" si="6"/>
        <v>50</v>
      </c>
      <c r="G83" s="96">
        <f t="shared" si="6"/>
        <v>50</v>
      </c>
      <c r="H83" s="96">
        <f t="shared" si="6"/>
        <v>50</v>
      </c>
    </row>
    <row r="84" spans="1:8" ht="30">
      <c r="A84" s="10"/>
      <c r="B84" s="19" t="s">
        <v>151</v>
      </c>
      <c r="C84" s="17" t="s">
        <v>100</v>
      </c>
      <c r="D84" s="17" t="s">
        <v>328</v>
      </c>
      <c r="E84" s="12" t="s">
        <v>114</v>
      </c>
      <c r="F84" s="96">
        <f>Ведомственная!G86</f>
        <v>50</v>
      </c>
      <c r="G84" s="96">
        <f>Ведомственная!H86</f>
        <v>50</v>
      </c>
      <c r="H84" s="96">
        <f>Ведомственная!I86</f>
        <v>50</v>
      </c>
    </row>
    <row r="85" spans="1:8" ht="15.75">
      <c r="A85" s="10" t="s">
        <v>199</v>
      </c>
      <c r="B85" s="11" t="s">
        <v>103</v>
      </c>
      <c r="C85" s="12" t="s">
        <v>102</v>
      </c>
      <c r="D85" s="17"/>
      <c r="E85" s="12"/>
      <c r="F85" s="95">
        <f>F92+F90+F86</f>
        <v>6210.7</v>
      </c>
      <c r="G85" s="95">
        <f>G92+G90+G86</f>
        <v>6210.7</v>
      </c>
      <c r="H85" s="95">
        <f>H92+H90+H86</f>
        <v>6210.7</v>
      </c>
    </row>
    <row r="86" spans="1:8" ht="30">
      <c r="A86" s="14" t="s">
        <v>219</v>
      </c>
      <c r="B86" s="30" t="s">
        <v>230</v>
      </c>
      <c r="C86" s="17" t="s">
        <v>102</v>
      </c>
      <c r="D86" s="12" t="s">
        <v>144</v>
      </c>
      <c r="E86" s="12"/>
      <c r="F86" s="95">
        <f>F87+F88+F89</f>
        <v>5790.7</v>
      </c>
      <c r="G86" s="95">
        <f>G87+G88+G89</f>
        <v>5790.7</v>
      </c>
      <c r="H86" s="95">
        <f>H87+H88+H89</f>
        <v>5790.7</v>
      </c>
    </row>
    <row r="87" spans="1:8" ht="75">
      <c r="A87" s="10"/>
      <c r="B87" s="16" t="s">
        <v>112</v>
      </c>
      <c r="C87" s="17" t="s">
        <v>102</v>
      </c>
      <c r="D87" s="17" t="s">
        <v>144</v>
      </c>
      <c r="E87" s="12" t="s">
        <v>111</v>
      </c>
      <c r="F87" s="96">
        <f>Ведомственная!G89</f>
        <v>5765.7</v>
      </c>
      <c r="G87" s="96">
        <f>Ведомственная!H89</f>
        <v>5765.7</v>
      </c>
      <c r="H87" s="96">
        <f>Ведомственная!I89</f>
        <v>5765.7</v>
      </c>
    </row>
    <row r="88" spans="1:8" ht="30">
      <c r="A88" s="10"/>
      <c r="B88" s="19" t="s">
        <v>151</v>
      </c>
      <c r="C88" s="17" t="s">
        <v>102</v>
      </c>
      <c r="D88" s="17" t="s">
        <v>144</v>
      </c>
      <c r="E88" s="12" t="s">
        <v>114</v>
      </c>
      <c r="F88" s="96">
        <f>Ведомственная!G90</f>
        <v>24</v>
      </c>
      <c r="G88" s="96">
        <f>Ведомственная!H90</f>
        <v>25</v>
      </c>
      <c r="H88" s="96">
        <f>Ведомственная!I90</f>
        <v>25</v>
      </c>
    </row>
    <row r="89" spans="1:8" ht="15.75">
      <c r="A89" s="10"/>
      <c r="B89" s="20" t="s">
        <v>117</v>
      </c>
      <c r="C89" s="17" t="s">
        <v>102</v>
      </c>
      <c r="D89" s="17" t="s">
        <v>144</v>
      </c>
      <c r="E89" s="12" t="s">
        <v>116</v>
      </c>
      <c r="F89" s="96">
        <f>Ведомственная!G91</f>
        <v>1</v>
      </c>
      <c r="G89" s="96">
        <f>Ведомственная!H91</f>
        <v>0</v>
      </c>
      <c r="H89" s="96">
        <f>Ведомственная!I91</f>
        <v>0</v>
      </c>
    </row>
    <row r="90" spans="1:8" ht="45">
      <c r="A90" s="14" t="s">
        <v>344</v>
      </c>
      <c r="B90" s="76" t="s">
        <v>202</v>
      </c>
      <c r="C90" s="17" t="s">
        <v>102</v>
      </c>
      <c r="D90" s="12" t="s">
        <v>351</v>
      </c>
      <c r="E90" s="12"/>
      <c r="F90" s="95">
        <f>F91</f>
        <v>220</v>
      </c>
      <c r="G90" s="95">
        <f>G91</f>
        <v>220</v>
      </c>
      <c r="H90" s="95">
        <f>H91</f>
        <v>220</v>
      </c>
    </row>
    <row r="91" spans="1:8" ht="30">
      <c r="A91" s="10"/>
      <c r="B91" s="19" t="s">
        <v>151</v>
      </c>
      <c r="C91" s="17" t="s">
        <v>102</v>
      </c>
      <c r="D91" s="17" t="s">
        <v>351</v>
      </c>
      <c r="E91" s="12" t="s">
        <v>114</v>
      </c>
      <c r="F91" s="96">
        <f>Ведомственная!G92</f>
        <v>220</v>
      </c>
      <c r="G91" s="96">
        <f>Ведомственная!H92</f>
        <v>220</v>
      </c>
      <c r="H91" s="96">
        <f>Ведомственная!I92</f>
        <v>220</v>
      </c>
    </row>
    <row r="92" spans="1:8" ht="45">
      <c r="A92" s="14" t="s">
        <v>345</v>
      </c>
      <c r="B92" s="23" t="s">
        <v>232</v>
      </c>
      <c r="C92" s="17" t="s">
        <v>102</v>
      </c>
      <c r="D92" s="12" t="s">
        <v>352</v>
      </c>
      <c r="E92" s="12"/>
      <c r="F92" s="95">
        <f>F93</f>
        <v>200</v>
      </c>
      <c r="G92" s="95">
        <f>G93</f>
        <v>200</v>
      </c>
      <c r="H92" s="95">
        <f>H93</f>
        <v>200</v>
      </c>
    </row>
    <row r="93" spans="1:8" ht="30">
      <c r="A93" s="14"/>
      <c r="B93" s="19" t="s">
        <v>151</v>
      </c>
      <c r="C93" s="17" t="s">
        <v>102</v>
      </c>
      <c r="D93" s="17" t="s">
        <v>352</v>
      </c>
      <c r="E93" s="12" t="s">
        <v>114</v>
      </c>
      <c r="F93" s="96">
        <f>Ведомственная!G94</f>
        <v>200</v>
      </c>
      <c r="G93" s="96">
        <f>Ведомственная!H94</f>
        <v>200</v>
      </c>
      <c r="H93" s="96">
        <f>Ведомственная!I94</f>
        <v>200</v>
      </c>
    </row>
    <row r="94" spans="1:8" ht="15.75">
      <c r="A94" s="10" t="s">
        <v>69</v>
      </c>
      <c r="B94" s="11" t="s">
        <v>85</v>
      </c>
      <c r="C94" s="12" t="s">
        <v>40</v>
      </c>
      <c r="D94" s="28"/>
      <c r="E94" s="10"/>
      <c r="F94" s="95">
        <f>F95+F99</f>
        <v>14046.1</v>
      </c>
      <c r="G94" s="95">
        <f>G95+G99</f>
        <v>14046.1</v>
      </c>
      <c r="H94" s="95">
        <f>H95+H99</f>
        <v>14046.1</v>
      </c>
    </row>
    <row r="95" spans="1:8" ht="15.75">
      <c r="A95" s="10" t="s">
        <v>70</v>
      </c>
      <c r="B95" s="11" t="s">
        <v>60</v>
      </c>
      <c r="C95" s="12" t="s">
        <v>57</v>
      </c>
      <c r="D95" s="28"/>
      <c r="E95" s="10"/>
      <c r="F95" s="95">
        <f aca="true" t="shared" si="7" ref="F95:H96">F96</f>
        <v>7430</v>
      </c>
      <c r="G95" s="95">
        <f t="shared" si="7"/>
        <v>7430</v>
      </c>
      <c r="H95" s="95">
        <f t="shared" si="7"/>
        <v>7430</v>
      </c>
    </row>
    <row r="96" spans="1:8" ht="45">
      <c r="A96" s="14" t="s">
        <v>71</v>
      </c>
      <c r="B96" s="16" t="s">
        <v>209</v>
      </c>
      <c r="C96" s="17" t="s">
        <v>57</v>
      </c>
      <c r="D96" s="12" t="s">
        <v>143</v>
      </c>
      <c r="E96" s="12"/>
      <c r="F96" s="95">
        <f t="shared" si="7"/>
        <v>7430</v>
      </c>
      <c r="G96" s="95">
        <f t="shared" si="7"/>
        <v>7430</v>
      </c>
      <c r="H96" s="95">
        <f t="shared" si="7"/>
        <v>7430</v>
      </c>
    </row>
    <row r="97" spans="1:8" ht="30">
      <c r="A97" s="14"/>
      <c r="B97" s="19" t="s">
        <v>151</v>
      </c>
      <c r="C97" s="17" t="s">
        <v>57</v>
      </c>
      <c r="D97" s="17" t="s">
        <v>143</v>
      </c>
      <c r="E97" s="12" t="s">
        <v>114</v>
      </c>
      <c r="F97" s="96">
        <f>Ведомственная!G98</f>
        <v>7430</v>
      </c>
      <c r="G97" s="96">
        <f>Ведомственная!H98</f>
        <v>7430</v>
      </c>
      <c r="H97" s="96">
        <f>Ведомственная!I98</f>
        <v>7430</v>
      </c>
    </row>
    <row r="98" spans="1:8" ht="28.5">
      <c r="A98" s="10" t="s">
        <v>194</v>
      </c>
      <c r="B98" s="78" t="s">
        <v>216</v>
      </c>
      <c r="C98" s="12" t="s">
        <v>218</v>
      </c>
      <c r="D98" s="17"/>
      <c r="E98" s="12"/>
      <c r="F98" s="95">
        <f>F99</f>
        <v>6616.1</v>
      </c>
      <c r="G98" s="95">
        <f>G99</f>
        <v>6616.1</v>
      </c>
      <c r="H98" s="95">
        <f>H99</f>
        <v>6616.1</v>
      </c>
    </row>
    <row r="99" spans="1:8" ht="45">
      <c r="A99" s="14" t="s">
        <v>198</v>
      </c>
      <c r="B99" s="29" t="s">
        <v>231</v>
      </c>
      <c r="C99" s="17" t="s">
        <v>218</v>
      </c>
      <c r="D99" s="12" t="s">
        <v>145</v>
      </c>
      <c r="E99" s="12"/>
      <c r="F99" s="95">
        <f>F100+F101+F102</f>
        <v>6616.1</v>
      </c>
      <c r="G99" s="95">
        <f>G100+G101+G102</f>
        <v>6616.1</v>
      </c>
      <c r="H99" s="95">
        <f>H100+H101+H102</f>
        <v>6616.1</v>
      </c>
    </row>
    <row r="100" spans="1:8" ht="75">
      <c r="A100" s="14"/>
      <c r="B100" s="16" t="s">
        <v>112</v>
      </c>
      <c r="C100" s="17" t="s">
        <v>218</v>
      </c>
      <c r="D100" s="17" t="s">
        <v>145</v>
      </c>
      <c r="E100" s="12" t="s">
        <v>111</v>
      </c>
      <c r="F100" s="96">
        <f>Ведомственная!G102</f>
        <v>6576.1</v>
      </c>
      <c r="G100" s="96">
        <f>Ведомственная!H102</f>
        <v>6576.1</v>
      </c>
      <c r="H100" s="96">
        <f>Ведомственная!I102</f>
        <v>6576.1</v>
      </c>
    </row>
    <row r="101" spans="1:8" ht="30">
      <c r="A101" s="14"/>
      <c r="B101" s="19" t="s">
        <v>151</v>
      </c>
      <c r="C101" s="17" t="s">
        <v>218</v>
      </c>
      <c r="D101" s="17" t="s">
        <v>145</v>
      </c>
      <c r="E101" s="12" t="s">
        <v>114</v>
      </c>
      <c r="F101" s="96">
        <f>Ведомственная!G103</f>
        <v>39</v>
      </c>
      <c r="G101" s="96">
        <f>Ведомственная!H103</f>
        <v>40</v>
      </c>
      <c r="H101" s="96">
        <f>Ведомственная!I103</f>
        <v>40</v>
      </c>
    </row>
    <row r="102" spans="1:8" ht="15.75">
      <c r="A102" s="14"/>
      <c r="B102" s="20" t="s">
        <v>117</v>
      </c>
      <c r="C102" s="17" t="s">
        <v>218</v>
      </c>
      <c r="D102" s="17" t="s">
        <v>145</v>
      </c>
      <c r="E102" s="12" t="s">
        <v>116</v>
      </c>
      <c r="F102" s="96">
        <f>Ведомственная!G104</f>
        <v>1</v>
      </c>
      <c r="G102" s="96">
        <f>Ведомственная!H104</f>
        <v>0</v>
      </c>
      <c r="H102" s="96">
        <f>Ведомственная!I104</f>
        <v>0</v>
      </c>
    </row>
    <row r="103" spans="1:8" ht="15.75">
      <c r="A103" s="10" t="s">
        <v>67</v>
      </c>
      <c r="B103" s="11" t="s">
        <v>42</v>
      </c>
      <c r="C103" s="12" t="s">
        <v>43</v>
      </c>
      <c r="D103" s="17"/>
      <c r="E103" s="12"/>
      <c r="F103" s="95">
        <f>F110+F104+F107</f>
        <v>13404.399999999998</v>
      </c>
      <c r="G103" s="95">
        <f>G110+G104+G107</f>
        <v>14057.199999999999</v>
      </c>
      <c r="H103" s="95">
        <f>H110+H104+H107</f>
        <v>14699.4</v>
      </c>
    </row>
    <row r="104" spans="1:8" ht="15.75">
      <c r="A104" s="10" t="s">
        <v>61</v>
      </c>
      <c r="B104" s="11" t="s">
        <v>184</v>
      </c>
      <c r="C104" s="12" t="s">
        <v>183</v>
      </c>
      <c r="D104" s="17"/>
      <c r="E104" s="17"/>
      <c r="F104" s="95">
        <f aca="true" t="shared" si="8" ref="F104:H105">F105</f>
        <v>415.3</v>
      </c>
      <c r="G104" s="95">
        <f t="shared" si="8"/>
        <v>435.5</v>
      </c>
      <c r="H104" s="95">
        <f t="shared" si="8"/>
        <v>455.4</v>
      </c>
    </row>
    <row r="105" spans="1:8" ht="45">
      <c r="A105" s="14" t="s">
        <v>62</v>
      </c>
      <c r="B105" s="16" t="s">
        <v>220</v>
      </c>
      <c r="C105" s="17" t="s">
        <v>183</v>
      </c>
      <c r="D105" s="12" t="s">
        <v>212</v>
      </c>
      <c r="E105" s="17"/>
      <c r="F105" s="95">
        <f t="shared" si="8"/>
        <v>415.3</v>
      </c>
      <c r="G105" s="95">
        <f t="shared" si="8"/>
        <v>435.5</v>
      </c>
      <c r="H105" s="95">
        <f t="shared" si="8"/>
        <v>455.4</v>
      </c>
    </row>
    <row r="106" spans="1:8" ht="15.75">
      <c r="A106" s="14"/>
      <c r="B106" s="16" t="s">
        <v>115</v>
      </c>
      <c r="C106" s="17" t="s">
        <v>183</v>
      </c>
      <c r="D106" s="17" t="s">
        <v>212</v>
      </c>
      <c r="E106" s="12" t="s">
        <v>106</v>
      </c>
      <c r="F106" s="96">
        <f>Ведомственная!G107</f>
        <v>415.3</v>
      </c>
      <c r="G106" s="96">
        <f>Ведомственная!H107</f>
        <v>435.5</v>
      </c>
      <c r="H106" s="96">
        <f>Ведомственная!I107</f>
        <v>455.4</v>
      </c>
    </row>
    <row r="107" spans="1:8" s="77" customFormat="1" ht="15.75">
      <c r="A107" s="10" t="s">
        <v>200</v>
      </c>
      <c r="B107" s="27" t="s">
        <v>215</v>
      </c>
      <c r="C107" s="12" t="s">
        <v>214</v>
      </c>
      <c r="D107" s="12"/>
      <c r="E107" s="12"/>
      <c r="F107" s="95">
        <f aca="true" t="shared" si="9" ref="F107:H108">F108</f>
        <v>1200</v>
      </c>
      <c r="G107" s="95">
        <f t="shared" si="9"/>
        <v>1258.4</v>
      </c>
      <c r="H107" s="95">
        <f t="shared" si="9"/>
        <v>1315.9</v>
      </c>
    </row>
    <row r="108" spans="1:8" ht="45">
      <c r="A108" s="14" t="s">
        <v>217</v>
      </c>
      <c r="B108" s="16" t="s">
        <v>221</v>
      </c>
      <c r="C108" s="17" t="s">
        <v>214</v>
      </c>
      <c r="D108" s="12" t="s">
        <v>147</v>
      </c>
      <c r="E108" s="12"/>
      <c r="F108" s="95">
        <f t="shared" si="9"/>
        <v>1200</v>
      </c>
      <c r="G108" s="95">
        <f t="shared" si="9"/>
        <v>1258.4</v>
      </c>
      <c r="H108" s="95">
        <f t="shared" si="9"/>
        <v>1315.9</v>
      </c>
    </row>
    <row r="109" spans="1:8" ht="15.75">
      <c r="A109" s="14"/>
      <c r="B109" s="16" t="s">
        <v>115</v>
      </c>
      <c r="C109" s="17" t="s">
        <v>214</v>
      </c>
      <c r="D109" s="17" t="s">
        <v>147</v>
      </c>
      <c r="E109" s="12" t="s">
        <v>106</v>
      </c>
      <c r="F109" s="96">
        <f>Ведомственная!G110</f>
        <v>1200</v>
      </c>
      <c r="G109" s="96">
        <f>Ведомственная!H110</f>
        <v>1258.4</v>
      </c>
      <c r="H109" s="96">
        <f>Ведомственная!I110</f>
        <v>1315.9</v>
      </c>
    </row>
    <row r="110" spans="1:8" ht="15.75">
      <c r="A110" s="10" t="s">
        <v>213</v>
      </c>
      <c r="B110" s="27" t="s">
        <v>44</v>
      </c>
      <c r="C110" s="12" t="s">
        <v>45</v>
      </c>
      <c r="D110" s="17"/>
      <c r="E110" s="12"/>
      <c r="F110" s="95">
        <f>F111+F113</f>
        <v>11789.099999999999</v>
      </c>
      <c r="G110" s="95">
        <f>G111+G113</f>
        <v>12363.3</v>
      </c>
      <c r="H110" s="95">
        <f>H111+H113</f>
        <v>12928.1</v>
      </c>
    </row>
    <row r="111" spans="1:8" ht="75">
      <c r="A111" s="14" t="s">
        <v>235</v>
      </c>
      <c r="B111" s="23" t="s">
        <v>177</v>
      </c>
      <c r="C111" s="17" t="s">
        <v>45</v>
      </c>
      <c r="D111" s="12" t="s">
        <v>159</v>
      </c>
      <c r="E111" s="12"/>
      <c r="F111" s="95">
        <f>F112</f>
        <v>7479.4</v>
      </c>
      <c r="G111" s="95">
        <f>G112</f>
        <v>7843.7</v>
      </c>
      <c r="H111" s="95">
        <f>H112</f>
        <v>8202.2</v>
      </c>
    </row>
    <row r="112" spans="1:8" ht="15.75">
      <c r="A112" s="14"/>
      <c r="B112" s="16" t="s">
        <v>115</v>
      </c>
      <c r="C112" s="17" t="s">
        <v>45</v>
      </c>
      <c r="D112" s="17" t="s">
        <v>159</v>
      </c>
      <c r="E112" s="12" t="s">
        <v>106</v>
      </c>
      <c r="F112" s="96">
        <f>Ведомственная!G113</f>
        <v>7479.4</v>
      </c>
      <c r="G112" s="96">
        <f>Ведомственная!H113</f>
        <v>7843.7</v>
      </c>
      <c r="H112" s="96">
        <f>Ведомственная!I113</f>
        <v>8202.2</v>
      </c>
    </row>
    <row r="113" spans="1:8" ht="60">
      <c r="A113" s="14" t="s">
        <v>236</v>
      </c>
      <c r="B113" s="16" t="s">
        <v>152</v>
      </c>
      <c r="C113" s="17" t="s">
        <v>45</v>
      </c>
      <c r="D113" s="12" t="s">
        <v>158</v>
      </c>
      <c r="E113" s="12"/>
      <c r="F113" s="95">
        <f>F114</f>
        <v>4309.7</v>
      </c>
      <c r="G113" s="95">
        <f>G114</f>
        <v>4519.6</v>
      </c>
      <c r="H113" s="95">
        <f>H114</f>
        <v>4725.9</v>
      </c>
    </row>
    <row r="114" spans="1:8" ht="15.75">
      <c r="A114" s="14"/>
      <c r="B114" s="16" t="s">
        <v>115</v>
      </c>
      <c r="C114" s="17" t="s">
        <v>45</v>
      </c>
      <c r="D114" s="17" t="s">
        <v>158</v>
      </c>
      <c r="E114" s="12" t="s">
        <v>106</v>
      </c>
      <c r="F114" s="96">
        <f>Ведомственная!G115</f>
        <v>4309.7</v>
      </c>
      <c r="G114" s="96">
        <f>Ведомственная!H115</f>
        <v>4519.6</v>
      </c>
      <c r="H114" s="96">
        <f>Ведомственная!I115</f>
        <v>4725.9</v>
      </c>
    </row>
    <row r="115" spans="1:8" ht="15.75">
      <c r="A115" s="10" t="s">
        <v>72</v>
      </c>
      <c r="B115" s="27" t="s">
        <v>120</v>
      </c>
      <c r="C115" s="12" t="s">
        <v>122</v>
      </c>
      <c r="D115" s="17"/>
      <c r="E115" s="17"/>
      <c r="F115" s="95">
        <f>F117</f>
        <v>200</v>
      </c>
      <c r="G115" s="95">
        <f>G117</f>
        <v>200</v>
      </c>
      <c r="H115" s="95">
        <f>H117</f>
        <v>200</v>
      </c>
    </row>
    <row r="116" spans="1:8" ht="15.75">
      <c r="A116" s="10" t="s">
        <v>68</v>
      </c>
      <c r="B116" s="27" t="s">
        <v>154</v>
      </c>
      <c r="C116" s="12" t="s">
        <v>121</v>
      </c>
      <c r="D116" s="17"/>
      <c r="E116" s="17"/>
      <c r="F116" s="95">
        <f aca="true" t="shared" si="10" ref="F116:H117">F117</f>
        <v>200</v>
      </c>
      <c r="G116" s="95">
        <f t="shared" si="10"/>
        <v>200</v>
      </c>
      <c r="H116" s="95">
        <f t="shared" si="10"/>
        <v>200</v>
      </c>
    </row>
    <row r="117" spans="1:8" ht="75" customHeight="1">
      <c r="A117" s="14" t="s">
        <v>128</v>
      </c>
      <c r="B117" s="16" t="s">
        <v>205</v>
      </c>
      <c r="C117" s="17" t="s">
        <v>121</v>
      </c>
      <c r="D117" s="12" t="s">
        <v>357</v>
      </c>
      <c r="E117" s="12"/>
      <c r="F117" s="96">
        <f t="shared" si="10"/>
        <v>200</v>
      </c>
      <c r="G117" s="96">
        <f t="shared" si="10"/>
        <v>200</v>
      </c>
      <c r="H117" s="96">
        <f t="shared" si="10"/>
        <v>200</v>
      </c>
    </row>
    <row r="118" spans="1:8" ht="30">
      <c r="A118" s="14"/>
      <c r="B118" s="19" t="s">
        <v>151</v>
      </c>
      <c r="C118" s="17" t="s">
        <v>121</v>
      </c>
      <c r="D118" s="17" t="s">
        <v>357</v>
      </c>
      <c r="E118" s="12" t="s">
        <v>114</v>
      </c>
      <c r="F118" s="96">
        <f>Ведомственная!G119</f>
        <v>200</v>
      </c>
      <c r="G118" s="96">
        <f>Ведомственная!H119</f>
        <v>200</v>
      </c>
      <c r="H118" s="96">
        <f>Ведомственная!I119</f>
        <v>200</v>
      </c>
    </row>
    <row r="119" spans="1:8" ht="15.75">
      <c r="A119" s="10" t="s">
        <v>77</v>
      </c>
      <c r="B119" s="27" t="s">
        <v>83</v>
      </c>
      <c r="C119" s="12" t="s">
        <v>84</v>
      </c>
      <c r="D119" s="17"/>
      <c r="E119" s="12"/>
      <c r="F119" s="95">
        <f>F120</f>
        <v>1950</v>
      </c>
      <c r="G119" s="95">
        <f aca="true" t="shared" si="11" ref="G119:H121">G120</f>
        <v>1950</v>
      </c>
      <c r="H119" s="95">
        <f t="shared" si="11"/>
        <v>1950</v>
      </c>
    </row>
    <row r="120" spans="1:8" ht="15.75">
      <c r="A120" s="10" t="s">
        <v>73</v>
      </c>
      <c r="B120" s="11" t="s">
        <v>41</v>
      </c>
      <c r="C120" s="12" t="s">
        <v>82</v>
      </c>
      <c r="D120" s="35"/>
      <c r="E120" s="17"/>
      <c r="F120" s="95">
        <f>F121</f>
        <v>1950</v>
      </c>
      <c r="G120" s="95">
        <f t="shared" si="11"/>
        <v>1950</v>
      </c>
      <c r="H120" s="95">
        <f t="shared" si="11"/>
        <v>1950</v>
      </c>
    </row>
    <row r="121" spans="1:8" ht="60">
      <c r="A121" s="14" t="s">
        <v>74</v>
      </c>
      <c r="B121" s="16" t="s">
        <v>210</v>
      </c>
      <c r="C121" s="17" t="s">
        <v>82</v>
      </c>
      <c r="D121" s="12" t="s">
        <v>356</v>
      </c>
      <c r="E121" s="12"/>
      <c r="F121" s="95">
        <f>F122</f>
        <v>1950</v>
      </c>
      <c r="G121" s="95">
        <f t="shared" si="11"/>
        <v>1950</v>
      </c>
      <c r="H121" s="95">
        <f t="shared" si="11"/>
        <v>1950</v>
      </c>
    </row>
    <row r="122" spans="1:8" ht="30">
      <c r="A122" s="10"/>
      <c r="B122" s="19" t="s">
        <v>151</v>
      </c>
      <c r="C122" s="17" t="s">
        <v>82</v>
      </c>
      <c r="D122" s="17" t="s">
        <v>356</v>
      </c>
      <c r="E122" s="12" t="s">
        <v>114</v>
      </c>
      <c r="F122" s="96">
        <f>Ведомственная!G123</f>
        <v>1950</v>
      </c>
      <c r="G122" s="96">
        <f>Ведомственная!H123</f>
        <v>1950</v>
      </c>
      <c r="H122" s="96">
        <f>Ведомственная!I123</f>
        <v>1950</v>
      </c>
    </row>
    <row r="123" spans="1:8" s="85" customFormat="1" ht="16.5">
      <c r="A123" s="81"/>
      <c r="B123" s="80" t="s">
        <v>0</v>
      </c>
      <c r="C123" s="82"/>
      <c r="D123" s="83"/>
      <c r="E123" s="82"/>
      <c r="F123" s="97">
        <f>F16+F51+F64+F68+F77+F81+F94+F103+F115+F119</f>
        <v>68385.5</v>
      </c>
      <c r="G123" s="97">
        <f>G16+G51+G64+G68+G77+G81+G94+G103+G115+G119</f>
        <v>66844</v>
      </c>
      <c r="H123" s="97">
        <f>H16+H51+H64+H68+H77+H81+H94+H103+H115+H119</f>
        <v>69879.09999999999</v>
      </c>
    </row>
    <row r="124" spans="1:8" ht="15.75">
      <c r="A124" s="63"/>
      <c r="B124" s="64"/>
      <c r="C124" s="65"/>
      <c r="D124" s="66"/>
      <c r="E124" s="65"/>
      <c r="F124" s="67"/>
      <c r="G124" s="67"/>
      <c r="H124" s="67"/>
    </row>
  </sheetData>
  <sheetProtection/>
  <mergeCells count="11">
    <mergeCell ref="A14:A15"/>
    <mergeCell ref="E14:E15"/>
    <mergeCell ref="D14:D15"/>
    <mergeCell ref="C14:C15"/>
    <mergeCell ref="B14:B15"/>
    <mergeCell ref="F14:F15"/>
    <mergeCell ref="G14:H14"/>
    <mergeCell ref="A9:H9"/>
    <mergeCell ref="A10:H10"/>
    <mergeCell ref="A11:H11"/>
    <mergeCell ref="A12:H12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zoomScaleSheetLayoutView="100" zoomScalePageLayoutView="0" workbookViewId="0" topLeftCell="A1">
      <selection activeCell="F13" sqref="F13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1.796875" style="40" customWidth="1"/>
    <col min="4" max="6" width="11.796875" style="48" customWidth="1"/>
    <col min="7" max="16384" width="8.8984375" style="2" customWidth="1"/>
  </cols>
  <sheetData>
    <row r="1" spans="1:6" ht="15.75" customHeight="1">
      <c r="A1" s="1"/>
      <c r="B1" s="1"/>
      <c r="C1" s="87"/>
      <c r="D1" s="1"/>
      <c r="E1" s="87" t="s">
        <v>313</v>
      </c>
      <c r="F1" s="1"/>
    </row>
    <row r="2" spans="1:6" ht="15.75" customHeight="1">
      <c r="A2" s="1"/>
      <c r="B2" s="1"/>
      <c r="C2" s="88"/>
      <c r="D2" s="1"/>
      <c r="E2" s="88" t="s">
        <v>346</v>
      </c>
      <c r="F2" s="1"/>
    </row>
    <row r="3" spans="1:6" ht="15.75" customHeight="1">
      <c r="A3" s="1"/>
      <c r="B3" s="1"/>
      <c r="C3" s="88"/>
      <c r="D3" s="1"/>
      <c r="E3" s="88" t="s">
        <v>195</v>
      </c>
      <c r="F3" s="1"/>
    </row>
    <row r="4" spans="1:6" ht="15.75">
      <c r="A4" s="1"/>
      <c r="B4" s="1"/>
      <c r="C4" s="88"/>
      <c r="D4" s="1"/>
      <c r="E4" s="88" t="s">
        <v>222</v>
      </c>
      <c r="F4" s="1"/>
    </row>
    <row r="5" spans="1:6" ht="15.75">
      <c r="A5" s="177"/>
      <c r="B5" s="178"/>
      <c r="C5" s="175"/>
      <c r="D5" s="176"/>
      <c r="E5" s="175" t="s">
        <v>88</v>
      </c>
      <c r="F5" s="176"/>
    </row>
    <row r="6" spans="1:6" ht="15.75">
      <c r="A6" s="4"/>
      <c r="B6" s="6"/>
      <c r="C6" s="89"/>
      <c r="D6" s="54"/>
      <c r="E6" s="89" t="s">
        <v>363</v>
      </c>
      <c r="F6" s="54"/>
    </row>
    <row r="7" spans="1:6" ht="15.75">
      <c r="A7" s="4"/>
      <c r="B7" s="6"/>
      <c r="C7" s="42"/>
      <c r="D7" s="46"/>
      <c r="E7" s="46"/>
      <c r="F7" s="46"/>
    </row>
    <row r="8" spans="1:6" ht="15.75">
      <c r="A8" s="4"/>
      <c r="B8" s="6"/>
      <c r="C8" s="7"/>
      <c r="D8" s="46"/>
      <c r="E8" s="46"/>
      <c r="F8" s="46"/>
    </row>
    <row r="9" spans="1:6" s="45" customFormat="1" ht="20.25">
      <c r="A9" s="166" t="s">
        <v>178</v>
      </c>
      <c r="B9" s="166"/>
      <c r="C9" s="166"/>
      <c r="D9" s="166"/>
      <c r="E9" s="157"/>
      <c r="F9" s="157"/>
    </row>
    <row r="10" spans="1:6" s="45" customFormat="1" ht="20.25">
      <c r="A10" s="166" t="s">
        <v>174</v>
      </c>
      <c r="B10" s="166"/>
      <c r="C10" s="166"/>
      <c r="D10" s="166"/>
      <c r="E10" s="157"/>
      <c r="F10" s="157"/>
    </row>
    <row r="11" spans="1:6" s="45" customFormat="1" ht="20.25">
      <c r="A11" s="166" t="s">
        <v>234</v>
      </c>
      <c r="B11" s="166"/>
      <c r="C11" s="166"/>
      <c r="D11" s="166"/>
      <c r="E11" s="157"/>
      <c r="F11" s="157"/>
    </row>
    <row r="12" spans="1:6" s="45" customFormat="1" ht="20.25">
      <c r="A12" s="166" t="s">
        <v>316</v>
      </c>
      <c r="B12" s="166"/>
      <c r="C12" s="166"/>
      <c r="D12" s="166"/>
      <c r="E12" s="157"/>
      <c r="F12" s="157"/>
    </row>
    <row r="13" spans="1:6" s="44" customFormat="1" ht="12.75">
      <c r="A13" s="173"/>
      <c r="B13" s="174"/>
      <c r="C13" s="174"/>
      <c r="D13" s="174"/>
      <c r="F13" s="187" t="s">
        <v>370</v>
      </c>
    </row>
    <row r="14" spans="1:6" s="44" customFormat="1" ht="12.75">
      <c r="A14" s="179" t="s">
        <v>1</v>
      </c>
      <c r="B14" s="181" t="s">
        <v>2</v>
      </c>
      <c r="C14" s="183" t="s">
        <v>193</v>
      </c>
      <c r="D14" s="188" t="s">
        <v>317</v>
      </c>
      <c r="E14" s="190" t="s">
        <v>371</v>
      </c>
      <c r="F14" s="190"/>
    </row>
    <row r="15" spans="1:6" s="44" customFormat="1" ht="12.75">
      <c r="A15" s="180"/>
      <c r="B15" s="182"/>
      <c r="C15" s="184"/>
      <c r="D15" s="189"/>
      <c r="E15" s="151" t="s">
        <v>318</v>
      </c>
      <c r="F15" s="151" t="s">
        <v>319</v>
      </c>
    </row>
    <row r="16" spans="1:6" ht="15.75">
      <c r="A16" s="8" t="s">
        <v>7</v>
      </c>
      <c r="B16" s="11" t="s">
        <v>8</v>
      </c>
      <c r="C16" s="12" t="s">
        <v>10</v>
      </c>
      <c r="D16" s="94">
        <f>D17+D20+D44+D29+D47</f>
        <v>17942.3</v>
      </c>
      <c r="E16" s="94">
        <f>E17+E20+E44+E29+E47</f>
        <v>19949.5</v>
      </c>
      <c r="F16" s="94">
        <f>F17+F20+F44+F29+F47</f>
        <v>22116.1</v>
      </c>
    </row>
    <row r="17" spans="1:6" ht="30">
      <c r="A17" s="14" t="s">
        <v>11</v>
      </c>
      <c r="B17" s="23" t="s">
        <v>46</v>
      </c>
      <c r="C17" s="17" t="s">
        <v>12</v>
      </c>
      <c r="D17" s="96">
        <f>Ведомственная!G17</f>
        <v>1772.4</v>
      </c>
      <c r="E17" s="96">
        <f>Ведомственная!H17</f>
        <v>1858.4</v>
      </c>
      <c r="F17" s="96">
        <f>Ведомственная!I17</f>
        <v>1943.3</v>
      </c>
    </row>
    <row r="18" spans="1:6" ht="15.75" hidden="1">
      <c r="A18" s="14" t="s">
        <v>13</v>
      </c>
      <c r="B18" s="16" t="s">
        <v>14</v>
      </c>
      <c r="C18" s="17" t="s">
        <v>12</v>
      </c>
      <c r="D18" s="96">
        <f>D19</f>
        <v>1772.4</v>
      </c>
      <c r="E18" s="96">
        <f>E19</f>
        <v>1858.4</v>
      </c>
      <c r="F18" s="96">
        <f>F19</f>
        <v>1943.3</v>
      </c>
    </row>
    <row r="19" spans="1:6" ht="62.25" customHeight="1" hidden="1">
      <c r="A19" s="14"/>
      <c r="B19" s="16" t="s">
        <v>112</v>
      </c>
      <c r="C19" s="17" t="s">
        <v>12</v>
      </c>
      <c r="D19" s="96">
        <f>Ведомственная!G19</f>
        <v>1772.4</v>
      </c>
      <c r="E19" s="96">
        <f>Ведомственная!H19</f>
        <v>1858.4</v>
      </c>
      <c r="F19" s="96">
        <f>Ведомственная!I19</f>
        <v>1943.3</v>
      </c>
    </row>
    <row r="20" spans="1:6" ht="45">
      <c r="A20" s="14" t="s">
        <v>15</v>
      </c>
      <c r="B20" s="23" t="s">
        <v>47</v>
      </c>
      <c r="C20" s="17" t="s">
        <v>16</v>
      </c>
      <c r="D20" s="96">
        <f>Ведомственная!G20</f>
        <v>3897.1</v>
      </c>
      <c r="E20" s="96">
        <f>Ведомственная!H20</f>
        <v>4028.8</v>
      </c>
      <c r="F20" s="96">
        <f>Ведомственная!I20</f>
        <v>4186.3</v>
      </c>
    </row>
    <row r="21" spans="1:6" ht="30" hidden="1">
      <c r="A21" s="14" t="s">
        <v>17</v>
      </c>
      <c r="B21" s="16" t="s">
        <v>18</v>
      </c>
      <c r="C21" s="17" t="s">
        <v>16</v>
      </c>
      <c r="D21" s="96">
        <f>D22+D24+D23</f>
        <v>3769.1</v>
      </c>
      <c r="E21" s="96">
        <f>E22+E24+E23</f>
        <v>3900.8</v>
      </c>
      <c r="F21" s="96">
        <f>F22+F24+F23</f>
        <v>4058.3</v>
      </c>
    </row>
    <row r="22" spans="1:6" ht="45" hidden="1">
      <c r="A22" s="14"/>
      <c r="B22" s="16" t="s">
        <v>112</v>
      </c>
      <c r="C22" s="17" t="s">
        <v>16</v>
      </c>
      <c r="D22" s="96">
        <f>Ведомственная!G22</f>
        <v>1347.1</v>
      </c>
      <c r="E22" s="96">
        <f>Ведомственная!H22</f>
        <v>1412.4</v>
      </c>
      <c r="F22" s="96">
        <f>Ведомственная!I22</f>
        <v>1476.9</v>
      </c>
    </row>
    <row r="23" spans="1:6" ht="15.75" hidden="1">
      <c r="A23" s="14"/>
      <c r="B23" s="33" t="s">
        <v>113</v>
      </c>
      <c r="C23" s="17" t="s">
        <v>16</v>
      </c>
      <c r="D23" s="96">
        <f>Ведомственная!G23</f>
        <v>2420</v>
      </c>
      <c r="E23" s="96">
        <f>Ведомственная!H23</f>
        <v>2487.4</v>
      </c>
      <c r="F23" s="96">
        <f>Ведомственная!I23</f>
        <v>2580.4</v>
      </c>
    </row>
    <row r="24" spans="1:6" ht="15.75" hidden="1">
      <c r="A24" s="14"/>
      <c r="B24" s="18" t="s">
        <v>117</v>
      </c>
      <c r="C24" s="17" t="s">
        <v>16</v>
      </c>
      <c r="D24" s="96">
        <f>Ведомственная!G24</f>
        <v>2</v>
      </c>
      <c r="E24" s="96">
        <f>Ведомственная!H24</f>
        <v>1</v>
      </c>
      <c r="F24" s="96">
        <f>Ведомственная!I24</f>
        <v>1</v>
      </c>
    </row>
    <row r="25" spans="1:6" ht="45" hidden="1">
      <c r="A25" s="22" t="s">
        <v>123</v>
      </c>
      <c r="B25" s="16" t="s">
        <v>86</v>
      </c>
      <c r="C25" s="17" t="s">
        <v>16</v>
      </c>
      <c r="D25" s="96">
        <f>D26</f>
        <v>20</v>
      </c>
      <c r="E25" s="96">
        <f>E26</f>
        <v>20</v>
      </c>
      <c r="F25" s="96">
        <f>F26</f>
        <v>20</v>
      </c>
    </row>
    <row r="26" spans="1:6" ht="45" hidden="1">
      <c r="A26" s="22"/>
      <c r="B26" s="16" t="s">
        <v>112</v>
      </c>
      <c r="C26" s="17" t="s">
        <v>16</v>
      </c>
      <c r="D26" s="96">
        <f>Ведомственная!G26</f>
        <v>20</v>
      </c>
      <c r="E26" s="96">
        <f>Ведомственная!H26</f>
        <v>20</v>
      </c>
      <c r="F26" s="96">
        <f>Ведомственная!I26</f>
        <v>20</v>
      </c>
    </row>
    <row r="27" spans="1:6" ht="45" hidden="1">
      <c r="A27" s="22"/>
      <c r="B27" s="20" t="s">
        <v>87</v>
      </c>
      <c r="C27" s="17" t="s">
        <v>16</v>
      </c>
      <c r="D27" s="96">
        <f>D28</f>
        <v>108</v>
      </c>
      <c r="E27" s="96">
        <f>E28</f>
        <v>108</v>
      </c>
      <c r="F27" s="96">
        <f>F28</f>
        <v>108</v>
      </c>
    </row>
    <row r="28" spans="1:6" ht="15.75" hidden="1">
      <c r="A28" s="22"/>
      <c r="B28" s="20" t="s">
        <v>117</v>
      </c>
      <c r="C28" s="17" t="s">
        <v>16</v>
      </c>
      <c r="D28" s="96">
        <f>Ведомственная!G28</f>
        <v>108</v>
      </c>
      <c r="E28" s="96">
        <f>Ведомственная!H28</f>
        <v>108</v>
      </c>
      <c r="F28" s="96">
        <f>Ведомственная!I28</f>
        <v>108</v>
      </c>
    </row>
    <row r="29" spans="1:6" ht="45">
      <c r="A29" s="14" t="s">
        <v>130</v>
      </c>
      <c r="B29" s="23" t="s">
        <v>48</v>
      </c>
      <c r="C29" s="17" t="s">
        <v>25</v>
      </c>
      <c r="D29" s="96">
        <f>'Разделы, подразделы, ЦС, группы'!F29</f>
        <v>11293</v>
      </c>
      <c r="E29" s="96">
        <f>'Разделы, подразделы, ЦС, группы'!G29</f>
        <v>11818.9</v>
      </c>
      <c r="F29" s="96">
        <f>'Разделы, подразделы, ЦС, группы'!H29</f>
        <v>12365</v>
      </c>
    </row>
    <row r="30" spans="1:6" ht="30" hidden="1">
      <c r="A30" s="14" t="s">
        <v>131</v>
      </c>
      <c r="B30" s="16" t="s">
        <v>27</v>
      </c>
      <c r="C30" s="17" t="s">
        <v>25</v>
      </c>
      <c r="D30" s="96">
        <f>D31</f>
        <v>1772.4</v>
      </c>
      <c r="E30" s="96">
        <f>E31</f>
        <v>1858.4</v>
      </c>
      <c r="F30" s="96">
        <f>F31</f>
        <v>1943.3</v>
      </c>
    </row>
    <row r="31" spans="1:6" ht="45" hidden="1">
      <c r="A31" s="14"/>
      <c r="B31" s="16" t="s">
        <v>112</v>
      </c>
      <c r="C31" s="17" t="s">
        <v>25</v>
      </c>
      <c r="D31" s="96">
        <f>Ведомственная!G33</f>
        <v>1772.4</v>
      </c>
      <c r="E31" s="96">
        <f>Ведомственная!H33</f>
        <v>1858.4</v>
      </c>
      <c r="F31" s="96">
        <f>Ведомственная!I33</f>
        <v>1943.3</v>
      </c>
    </row>
    <row r="32" spans="1:6" ht="15.75" hidden="1">
      <c r="A32" s="14" t="s">
        <v>132</v>
      </c>
      <c r="B32" s="23" t="s">
        <v>29</v>
      </c>
      <c r="C32" s="17" t="s">
        <v>25</v>
      </c>
      <c r="D32" s="96" t="e">
        <f>D33+D34+D35</f>
        <v>#REF!</v>
      </c>
      <c r="E32" s="96" t="e">
        <f>E33+E34+E35</f>
        <v>#REF!</v>
      </c>
      <c r="F32" s="96" t="e">
        <f>F33+F34+F35</f>
        <v>#REF!</v>
      </c>
    </row>
    <row r="33" spans="1:6" ht="45" hidden="1">
      <c r="A33" s="14"/>
      <c r="B33" s="16" t="s">
        <v>112</v>
      </c>
      <c r="C33" s="17" t="s">
        <v>25</v>
      </c>
      <c r="D33" s="96">
        <f>Ведомственная!G35</f>
        <v>5565.3</v>
      </c>
      <c r="E33" s="96">
        <f>Ведомственная!H35</f>
        <v>5835.1</v>
      </c>
      <c r="F33" s="96">
        <f>Ведомственная!I35</f>
        <v>6101.6</v>
      </c>
    </row>
    <row r="34" spans="1:6" ht="30" hidden="1">
      <c r="A34" s="14"/>
      <c r="B34" s="30" t="s">
        <v>105</v>
      </c>
      <c r="C34" s="17" t="s">
        <v>25</v>
      </c>
      <c r="D34" s="96">
        <f>Ведомственная!G36</f>
        <v>240</v>
      </c>
      <c r="E34" s="96">
        <f>Ведомственная!H36</f>
        <v>230</v>
      </c>
      <c r="F34" s="96">
        <f>Ведомственная!I36</f>
        <v>247</v>
      </c>
    </row>
    <row r="35" spans="1:6" ht="15.75" hidden="1">
      <c r="A35" s="14"/>
      <c r="B35" s="18" t="s">
        <v>117</v>
      </c>
      <c r="C35" s="17" t="s">
        <v>25</v>
      </c>
      <c r="D35" s="96" t="e">
        <f>Ведомственная!#REF!</f>
        <v>#REF!</v>
      </c>
      <c r="E35" s="96" t="e">
        <f>Ведомственная!#REF!</f>
        <v>#REF!</v>
      </c>
      <c r="F35" s="96" t="e">
        <f>Ведомственная!#REF!</f>
        <v>#REF!</v>
      </c>
    </row>
    <row r="36" spans="1:6" ht="80.25" customHeight="1" hidden="1">
      <c r="A36" s="14" t="s">
        <v>162</v>
      </c>
      <c r="B36" s="20" t="s">
        <v>157</v>
      </c>
      <c r="C36" s="17" t="s">
        <v>25</v>
      </c>
      <c r="D36" s="96">
        <f>D37+D38</f>
        <v>3712.3</v>
      </c>
      <c r="E36" s="96">
        <f>E37+E38</f>
        <v>3892.3999999999996</v>
      </c>
      <c r="F36" s="96">
        <f>F37+F38</f>
        <v>4070.1</v>
      </c>
    </row>
    <row r="37" spans="1:6" ht="45" hidden="1">
      <c r="A37" s="14"/>
      <c r="B37" s="16" t="s">
        <v>112</v>
      </c>
      <c r="C37" s="17" t="s">
        <v>25</v>
      </c>
      <c r="D37" s="96">
        <f>Ведомственная!G39</f>
        <v>3473.8</v>
      </c>
      <c r="E37" s="96">
        <f>Ведомственная!H39</f>
        <v>3642.2</v>
      </c>
      <c r="F37" s="96">
        <f>Ведомственная!I39</f>
        <v>3808.5</v>
      </c>
    </row>
    <row r="38" spans="1:6" ht="30" hidden="1">
      <c r="A38" s="14"/>
      <c r="B38" s="19" t="s">
        <v>151</v>
      </c>
      <c r="C38" s="17" t="s">
        <v>25</v>
      </c>
      <c r="D38" s="96">
        <f>Ведомственная!G40</f>
        <v>238.5</v>
      </c>
      <c r="E38" s="96">
        <f>Ведомственная!H40</f>
        <v>250.2</v>
      </c>
      <c r="F38" s="96">
        <f>Ведомственная!I40</f>
        <v>261.6</v>
      </c>
    </row>
    <row r="39" spans="1:6" ht="60.75" customHeight="1" hidden="1">
      <c r="A39" s="14" t="s">
        <v>163</v>
      </c>
      <c r="B39" s="18" t="s">
        <v>156</v>
      </c>
      <c r="C39" s="17" t="s">
        <v>25</v>
      </c>
      <c r="D39" s="96" t="e">
        <f>D40</f>
        <v>#REF!</v>
      </c>
      <c r="E39" s="96" t="e">
        <f>E40</f>
        <v>#REF!</v>
      </c>
      <c r="F39" s="96" t="e">
        <f>F40</f>
        <v>#REF!</v>
      </c>
    </row>
    <row r="40" spans="1:6" ht="15.75" hidden="1">
      <c r="A40" s="14"/>
      <c r="B40" s="33" t="s">
        <v>113</v>
      </c>
      <c r="C40" s="17" t="s">
        <v>25</v>
      </c>
      <c r="D40" s="96" t="e">
        <f>Ведомственная!#REF!</f>
        <v>#REF!</v>
      </c>
      <c r="E40" s="96" t="e">
        <f>Ведомственная!#REF!</f>
        <v>#REF!</v>
      </c>
      <c r="F40" s="96" t="e">
        <f>Ведомственная!#REF!</f>
        <v>#REF!</v>
      </c>
    </row>
    <row r="41" spans="1:6" ht="15.75" hidden="1">
      <c r="A41" s="22"/>
      <c r="B41" s="18" t="s">
        <v>119</v>
      </c>
      <c r="C41" s="26" t="s">
        <v>104</v>
      </c>
      <c r="D41" s="98" t="e">
        <f>D42+D43</f>
        <v>#REF!</v>
      </c>
      <c r="E41" s="98" t="e">
        <f>E42+E43</f>
        <v>#REF!</v>
      </c>
      <c r="F41" s="98" t="e">
        <f>F42+F43</f>
        <v>#REF!</v>
      </c>
    </row>
    <row r="42" spans="1:6" ht="45" hidden="1">
      <c r="A42" s="22"/>
      <c r="B42" s="16" t="s">
        <v>112</v>
      </c>
      <c r="C42" s="26" t="s">
        <v>104</v>
      </c>
      <c r="D42" s="98" t="e">
        <f>Ведомственная!#REF!</f>
        <v>#REF!</v>
      </c>
      <c r="E42" s="98" t="e">
        <f>Ведомственная!#REF!</f>
        <v>#REF!</v>
      </c>
      <c r="F42" s="98" t="e">
        <f>Ведомственная!#REF!</f>
        <v>#REF!</v>
      </c>
    </row>
    <row r="43" spans="1:6" ht="15.75" hidden="1">
      <c r="A43" s="22"/>
      <c r="B43" s="18" t="s">
        <v>117</v>
      </c>
      <c r="C43" s="26" t="s">
        <v>104</v>
      </c>
      <c r="D43" s="98" t="e">
        <f>Ведомственная!#REF!</f>
        <v>#REF!</v>
      </c>
      <c r="E43" s="98" t="e">
        <f>Ведомственная!#REF!</f>
        <v>#REF!</v>
      </c>
      <c r="F43" s="98" t="e">
        <f>Ведомственная!#REF!</f>
        <v>#REF!</v>
      </c>
    </row>
    <row r="44" spans="1:6" ht="15.75">
      <c r="A44" s="14" t="s">
        <v>162</v>
      </c>
      <c r="B44" s="16" t="s">
        <v>95</v>
      </c>
      <c r="C44" s="17" t="s">
        <v>99</v>
      </c>
      <c r="D44" s="96">
        <f>'Разделы, подразделы, ЦС, группы'!F39</f>
        <v>20</v>
      </c>
      <c r="E44" s="96">
        <f>'Разделы, подразделы, ЦС, группы'!G39</f>
        <v>20</v>
      </c>
      <c r="F44" s="96">
        <f>'Разделы, подразделы, ЦС, группы'!H39</f>
        <v>20</v>
      </c>
    </row>
    <row r="45" spans="1:6" ht="21" customHeight="1" hidden="1">
      <c r="A45" s="14"/>
      <c r="B45" s="16" t="s">
        <v>96</v>
      </c>
      <c r="C45" s="17" t="s">
        <v>99</v>
      </c>
      <c r="D45" s="96">
        <f>D46</f>
        <v>20</v>
      </c>
      <c r="E45" s="96">
        <f>E46</f>
        <v>20</v>
      </c>
      <c r="F45" s="96">
        <f>F46</f>
        <v>20</v>
      </c>
    </row>
    <row r="46" spans="1:6" ht="15.75" customHeight="1" hidden="1">
      <c r="A46" s="14"/>
      <c r="B46" s="18" t="s">
        <v>117</v>
      </c>
      <c r="C46" s="17" t="s">
        <v>99</v>
      </c>
      <c r="D46" s="96">
        <f>Ведомственная!G43</f>
        <v>20</v>
      </c>
      <c r="E46" s="96">
        <f>Ведомственная!H43</f>
        <v>20</v>
      </c>
      <c r="F46" s="96">
        <f>Ведомственная!I43</f>
        <v>20</v>
      </c>
    </row>
    <row r="47" spans="1:6" ht="15.75">
      <c r="A47" s="14" t="s">
        <v>163</v>
      </c>
      <c r="B47" s="23" t="s">
        <v>19</v>
      </c>
      <c r="C47" s="17" t="s">
        <v>80</v>
      </c>
      <c r="D47" s="96">
        <f>'Разделы, подразделы, ЦС, группы'!F42</f>
        <v>959.8</v>
      </c>
      <c r="E47" s="96">
        <f>'Разделы, подразделы, ЦС, группы'!G42</f>
        <v>2223.4</v>
      </c>
      <c r="F47" s="96">
        <f>'Разделы, подразделы, ЦС, группы'!H42</f>
        <v>3601.5</v>
      </c>
    </row>
    <row r="48" spans="1:6" ht="45" hidden="1">
      <c r="A48" s="14" t="s">
        <v>171</v>
      </c>
      <c r="B48" s="30" t="s">
        <v>108</v>
      </c>
      <c r="C48" s="12" t="s">
        <v>80</v>
      </c>
      <c r="D48" s="95" t="e">
        <f>D49+D50+D51</f>
        <v>#REF!</v>
      </c>
      <c r="E48" s="95" t="e">
        <f>E49+E50+E51</f>
        <v>#REF!</v>
      </c>
      <c r="F48" s="95" t="e">
        <f>F49+F50+F51</f>
        <v>#REF!</v>
      </c>
    </row>
    <row r="49" spans="1:6" ht="45" hidden="1">
      <c r="A49" s="10"/>
      <c r="B49" s="16" t="s">
        <v>112</v>
      </c>
      <c r="C49" s="17" t="s">
        <v>80</v>
      </c>
      <c r="D49" s="96">
        <f>Ведомственная!G88</f>
        <v>5790.7</v>
      </c>
      <c r="E49" s="96">
        <f>Ведомственная!H88</f>
        <v>5790.7</v>
      </c>
      <c r="F49" s="96">
        <f>Ведомственная!I88</f>
        <v>5790.7</v>
      </c>
    </row>
    <row r="50" spans="1:6" ht="15.75" hidden="1">
      <c r="A50" s="10"/>
      <c r="B50" s="33" t="s">
        <v>113</v>
      </c>
      <c r="C50" s="17" t="s">
        <v>80</v>
      </c>
      <c r="D50" s="96">
        <f>Ведомственная!G89</f>
        <v>5765.7</v>
      </c>
      <c r="E50" s="96">
        <f>Ведомственная!H89</f>
        <v>5765.7</v>
      </c>
      <c r="F50" s="96">
        <f>Ведомственная!I89</f>
        <v>5765.7</v>
      </c>
    </row>
    <row r="51" spans="1:6" ht="15.75" hidden="1">
      <c r="A51" s="10"/>
      <c r="B51" s="18" t="s">
        <v>117</v>
      </c>
      <c r="C51" s="17" t="s">
        <v>80</v>
      </c>
      <c r="D51" s="96" t="e">
        <f>Ведомственная!#REF!</f>
        <v>#REF!</v>
      </c>
      <c r="E51" s="96" t="e">
        <f>Ведомственная!#REF!</f>
        <v>#REF!</v>
      </c>
      <c r="F51" s="96" t="e">
        <f>Ведомственная!#REF!</f>
        <v>#REF!</v>
      </c>
    </row>
    <row r="52" spans="1:6" ht="15.75" hidden="1">
      <c r="A52" s="22" t="s">
        <v>165</v>
      </c>
      <c r="B52" s="16" t="s">
        <v>90</v>
      </c>
      <c r="C52" s="17" t="s">
        <v>80</v>
      </c>
      <c r="D52" s="95">
        <f>D53</f>
        <v>375</v>
      </c>
      <c r="E52" s="95">
        <f>E53</f>
        <v>375</v>
      </c>
      <c r="F52" s="95">
        <f>F53</f>
        <v>375</v>
      </c>
    </row>
    <row r="53" spans="1:6" ht="15.75" hidden="1">
      <c r="A53" s="22"/>
      <c r="B53" s="33" t="s">
        <v>113</v>
      </c>
      <c r="C53" s="17" t="s">
        <v>80</v>
      </c>
      <c r="D53" s="96">
        <f>Ведомственная!G48</f>
        <v>375</v>
      </c>
      <c r="E53" s="96">
        <f>Ведомственная!H48</f>
        <v>375</v>
      </c>
      <c r="F53" s="96">
        <f>Ведомственная!I48</f>
        <v>375</v>
      </c>
    </row>
    <row r="54" spans="1:6" ht="30" hidden="1">
      <c r="A54" s="22" t="s">
        <v>166</v>
      </c>
      <c r="B54" s="29" t="s">
        <v>109</v>
      </c>
      <c r="C54" s="26" t="s">
        <v>80</v>
      </c>
      <c r="D54" s="95" t="e">
        <f>D55+D56+D57</f>
        <v>#REF!</v>
      </c>
      <c r="E54" s="95" t="e">
        <f>E55+E56+E57</f>
        <v>#REF!</v>
      </c>
      <c r="F54" s="95" t="e">
        <f>F55+F56+F57</f>
        <v>#REF!</v>
      </c>
    </row>
    <row r="55" spans="1:6" ht="45" hidden="1">
      <c r="A55" s="25"/>
      <c r="B55" s="16" t="s">
        <v>112</v>
      </c>
      <c r="C55" s="26" t="s">
        <v>80</v>
      </c>
      <c r="D55" s="96">
        <f>Ведомственная!G101</f>
        <v>6616.1</v>
      </c>
      <c r="E55" s="96">
        <f>Ведомственная!H101</f>
        <v>6616.1</v>
      </c>
      <c r="F55" s="96">
        <f>Ведомственная!I101</f>
        <v>6616.1</v>
      </c>
    </row>
    <row r="56" spans="1:6" ht="15.75" hidden="1">
      <c r="A56" s="25"/>
      <c r="B56" s="33" t="s">
        <v>113</v>
      </c>
      <c r="C56" s="26" t="s">
        <v>80</v>
      </c>
      <c r="D56" s="96">
        <f>Ведомственная!G102</f>
        <v>6576.1</v>
      </c>
      <c r="E56" s="96">
        <f>Ведомственная!H102</f>
        <v>6576.1</v>
      </c>
      <c r="F56" s="96">
        <f>Ведомственная!I102</f>
        <v>6576.1</v>
      </c>
    </row>
    <row r="57" spans="1:6" ht="15.75" hidden="1">
      <c r="A57" s="25"/>
      <c r="B57" s="18" t="s">
        <v>117</v>
      </c>
      <c r="C57" s="26" t="s">
        <v>80</v>
      </c>
      <c r="D57" s="96" t="e">
        <f>Ведомственная!#REF!</f>
        <v>#REF!</v>
      </c>
      <c r="E57" s="96" t="e">
        <f>Ведомственная!#REF!</f>
        <v>#REF!</v>
      </c>
      <c r="F57" s="96" t="e">
        <f>Ведомственная!#REF!</f>
        <v>#REF!</v>
      </c>
    </row>
    <row r="58" spans="1:6" ht="30" hidden="1">
      <c r="A58" s="22" t="s">
        <v>167</v>
      </c>
      <c r="B58" s="30" t="s">
        <v>187</v>
      </c>
      <c r="C58" s="26" t="s">
        <v>80</v>
      </c>
      <c r="D58" s="95">
        <f>D59</f>
        <v>576</v>
      </c>
      <c r="E58" s="95">
        <f>E59</f>
        <v>576</v>
      </c>
      <c r="F58" s="95">
        <f>F59</f>
        <v>576</v>
      </c>
    </row>
    <row r="59" spans="1:6" ht="15.75" hidden="1">
      <c r="A59" s="25"/>
      <c r="B59" s="33" t="s">
        <v>113</v>
      </c>
      <c r="C59" s="26" t="s">
        <v>80</v>
      </c>
      <c r="D59" s="96">
        <f>Ведомственная!G50</f>
        <v>576</v>
      </c>
      <c r="E59" s="96">
        <f>Ведомственная!H50</f>
        <v>576</v>
      </c>
      <c r="F59" s="96">
        <f>Ведомственная!I50</f>
        <v>576</v>
      </c>
    </row>
    <row r="60" spans="1:6" ht="15.75">
      <c r="A60" s="10" t="s">
        <v>22</v>
      </c>
      <c r="B60" s="11" t="s">
        <v>31</v>
      </c>
      <c r="C60" s="12" t="s">
        <v>32</v>
      </c>
      <c r="D60" s="95">
        <f>D61+D64</f>
        <v>1100</v>
      </c>
      <c r="E60" s="95">
        <f>E61+E64</f>
        <v>1100</v>
      </c>
      <c r="F60" s="95">
        <f>F61+F64</f>
        <v>1100</v>
      </c>
    </row>
    <row r="61" spans="1:6" ht="30">
      <c r="A61" s="14" t="s">
        <v>24</v>
      </c>
      <c r="B61" s="23" t="s">
        <v>225</v>
      </c>
      <c r="C61" s="17" t="s">
        <v>226</v>
      </c>
      <c r="D61" s="96">
        <f>'Разделы, подразделы, ЦС, группы'!F52</f>
        <v>350</v>
      </c>
      <c r="E61" s="96">
        <f>'Разделы, подразделы, ЦС, группы'!G52</f>
        <v>350</v>
      </c>
      <c r="F61" s="96">
        <f>'Разделы, подразделы, ЦС, группы'!H52</f>
        <v>350</v>
      </c>
    </row>
    <row r="62" spans="1:6" ht="60" hidden="1">
      <c r="A62" s="14" t="s">
        <v>26</v>
      </c>
      <c r="B62" s="16" t="s">
        <v>186</v>
      </c>
      <c r="C62" s="17" t="s">
        <v>34</v>
      </c>
      <c r="D62" s="96">
        <f>D63</f>
        <v>350</v>
      </c>
      <c r="E62" s="96">
        <f>E63</f>
        <v>350</v>
      </c>
      <c r="F62" s="96">
        <f>F63</f>
        <v>350</v>
      </c>
    </row>
    <row r="63" spans="1:6" ht="15.75" hidden="1">
      <c r="A63" s="14"/>
      <c r="B63" s="33" t="s">
        <v>113</v>
      </c>
      <c r="C63" s="17" t="s">
        <v>34</v>
      </c>
      <c r="D63" s="96">
        <f>Ведомственная!G56</f>
        <v>350</v>
      </c>
      <c r="E63" s="96">
        <f>Ведомственная!H56</f>
        <v>350</v>
      </c>
      <c r="F63" s="96">
        <f>Ведомственная!I56</f>
        <v>350</v>
      </c>
    </row>
    <row r="64" spans="1:6" ht="28.5" customHeight="1">
      <c r="A64" s="14" t="s">
        <v>124</v>
      </c>
      <c r="B64" s="16" t="s">
        <v>50</v>
      </c>
      <c r="C64" s="17" t="s">
        <v>49</v>
      </c>
      <c r="D64" s="96">
        <f>'Разделы, подразделы, ЦС, группы'!F55</f>
        <v>750</v>
      </c>
      <c r="E64" s="96">
        <f>'Разделы, подразделы, ЦС, группы'!G55</f>
        <v>750</v>
      </c>
      <c r="F64" s="96">
        <f>'Разделы, подразделы, ЦС, группы'!H55</f>
        <v>750</v>
      </c>
    </row>
    <row r="65" spans="1:6" ht="45" hidden="1">
      <c r="A65" s="14" t="s">
        <v>125</v>
      </c>
      <c r="B65" s="50" t="s">
        <v>182</v>
      </c>
      <c r="C65" s="17" t="s">
        <v>49</v>
      </c>
      <c r="D65" s="95">
        <f>D66</f>
        <v>150</v>
      </c>
      <c r="E65" s="95">
        <f>E66</f>
        <v>150</v>
      </c>
      <c r="F65" s="95">
        <f>F66</f>
        <v>150</v>
      </c>
    </row>
    <row r="66" spans="1:6" ht="15.75" hidden="1">
      <c r="A66" s="14"/>
      <c r="B66" s="33" t="s">
        <v>113</v>
      </c>
      <c r="C66" s="17" t="s">
        <v>49</v>
      </c>
      <c r="D66" s="96">
        <f>Ведомственная!G59</f>
        <v>150</v>
      </c>
      <c r="E66" s="96">
        <f>Ведомственная!H59</f>
        <v>150</v>
      </c>
      <c r="F66" s="96">
        <f>Ведомственная!I59</f>
        <v>150</v>
      </c>
    </row>
    <row r="67" spans="1:6" ht="30" customHeight="1" hidden="1">
      <c r="A67" s="14" t="s">
        <v>133</v>
      </c>
      <c r="B67" s="50" t="s">
        <v>185</v>
      </c>
      <c r="C67" s="17" t="s">
        <v>49</v>
      </c>
      <c r="D67" s="95">
        <f>D68</f>
        <v>150</v>
      </c>
      <c r="E67" s="95">
        <f>E68</f>
        <v>150</v>
      </c>
      <c r="F67" s="95">
        <f>F68</f>
        <v>150</v>
      </c>
    </row>
    <row r="68" spans="1:6" ht="15.75" hidden="1">
      <c r="A68" s="14"/>
      <c r="B68" s="33" t="s">
        <v>113</v>
      </c>
      <c r="C68" s="17" t="s">
        <v>49</v>
      </c>
      <c r="D68" s="96">
        <f>Ведомственная!G61</f>
        <v>150</v>
      </c>
      <c r="E68" s="96">
        <f>Ведомственная!H61</f>
        <v>150</v>
      </c>
      <c r="F68" s="96">
        <f>Ведомственная!I61</f>
        <v>150</v>
      </c>
    </row>
    <row r="69" spans="1:6" ht="60" hidden="1">
      <c r="A69" s="14" t="s">
        <v>134</v>
      </c>
      <c r="B69" s="16" t="s">
        <v>191</v>
      </c>
      <c r="C69" s="17" t="s">
        <v>49</v>
      </c>
      <c r="D69" s="95">
        <f>D70</f>
        <v>150</v>
      </c>
      <c r="E69" s="95">
        <f>E70</f>
        <v>150</v>
      </c>
      <c r="F69" s="95">
        <f>F70</f>
        <v>150</v>
      </c>
    </row>
    <row r="70" spans="1:6" ht="15.75" hidden="1">
      <c r="A70" s="14"/>
      <c r="B70" s="33" t="s">
        <v>113</v>
      </c>
      <c r="C70" s="17" t="s">
        <v>49</v>
      </c>
      <c r="D70" s="96">
        <f>Ведомственная!G63</f>
        <v>150</v>
      </c>
      <c r="E70" s="96">
        <f>Ведомственная!H63</f>
        <v>150</v>
      </c>
      <c r="F70" s="96">
        <f>Ведомственная!I63</f>
        <v>150</v>
      </c>
    </row>
    <row r="71" spans="1:6" ht="47.25" customHeight="1" hidden="1">
      <c r="A71" s="14" t="s">
        <v>135</v>
      </c>
      <c r="B71" s="23" t="s">
        <v>190</v>
      </c>
      <c r="C71" s="17" t="s">
        <v>49</v>
      </c>
      <c r="D71" s="95">
        <f>D72</f>
        <v>300</v>
      </c>
      <c r="E71" s="95">
        <f>E72</f>
        <v>300</v>
      </c>
      <c r="F71" s="95">
        <f>F72</f>
        <v>300</v>
      </c>
    </row>
    <row r="72" spans="1:6" ht="15.75" hidden="1">
      <c r="A72" s="14"/>
      <c r="B72" s="33" t="s">
        <v>113</v>
      </c>
      <c r="C72" s="17" t="s">
        <v>49</v>
      </c>
      <c r="D72" s="96">
        <f>Ведомственная!G65</f>
        <v>300</v>
      </c>
      <c r="E72" s="96">
        <f>Ведомственная!H65</f>
        <v>300</v>
      </c>
      <c r="F72" s="96">
        <f>Ведомственная!I65</f>
        <v>300</v>
      </c>
    </row>
    <row r="73" spans="1:6" ht="30" hidden="1">
      <c r="A73" s="14" t="s">
        <v>52</v>
      </c>
      <c r="B73" s="76" t="s">
        <v>197</v>
      </c>
      <c r="C73" s="17" t="s">
        <v>196</v>
      </c>
      <c r="D73" s="95" t="e">
        <f>D74</f>
        <v>#REF!</v>
      </c>
      <c r="E73" s="95" t="e">
        <f>E74</f>
        <v>#REF!</v>
      </c>
      <c r="F73" s="95" t="e">
        <f>F74</f>
        <v>#REF!</v>
      </c>
    </row>
    <row r="74" spans="1:6" ht="30" hidden="1">
      <c r="A74" s="14"/>
      <c r="B74" s="19" t="s">
        <v>151</v>
      </c>
      <c r="C74" s="17" t="s">
        <v>196</v>
      </c>
      <c r="D74" s="96" t="e">
        <f>Ведомственная!#REF!</f>
        <v>#REF!</v>
      </c>
      <c r="E74" s="96" t="e">
        <f>Ведомственная!#REF!</f>
        <v>#REF!</v>
      </c>
      <c r="F74" s="96" t="e">
        <f>Ведомственная!#REF!</f>
        <v>#REF!</v>
      </c>
    </row>
    <row r="75" spans="1:6" ht="15.75">
      <c r="A75" s="10" t="s">
        <v>30</v>
      </c>
      <c r="B75" s="146" t="s">
        <v>322</v>
      </c>
      <c r="C75" s="12" t="s">
        <v>323</v>
      </c>
      <c r="D75" s="95">
        <f>D76</f>
        <v>39.3</v>
      </c>
      <c r="E75" s="95">
        <f>E76</f>
        <v>50.5</v>
      </c>
      <c r="F75" s="95">
        <f>F76</f>
        <v>56.8</v>
      </c>
    </row>
    <row r="76" spans="1:6" ht="15.75">
      <c r="A76" s="14" t="s">
        <v>33</v>
      </c>
      <c r="B76" s="19" t="s">
        <v>324</v>
      </c>
      <c r="C76" s="17" t="s">
        <v>325</v>
      </c>
      <c r="D76" s="96">
        <f>'Разделы, подразделы, ЦС, группы'!F65</f>
        <v>39.3</v>
      </c>
      <c r="E76" s="96">
        <f>'Разделы, подразделы, ЦС, группы'!G65</f>
        <v>50.5</v>
      </c>
      <c r="F76" s="96">
        <f>'Разделы, подразделы, ЦС, группы'!H65</f>
        <v>56.8</v>
      </c>
    </row>
    <row r="77" spans="1:6" ht="15.75">
      <c r="A77" s="10" t="s">
        <v>36</v>
      </c>
      <c r="B77" s="11" t="s">
        <v>56</v>
      </c>
      <c r="C77" s="12" t="s">
        <v>55</v>
      </c>
      <c r="D77" s="95">
        <f>D78</f>
        <v>13192.7</v>
      </c>
      <c r="E77" s="95">
        <f>E78</f>
        <v>8980</v>
      </c>
      <c r="F77" s="95">
        <f>F78</f>
        <v>9200</v>
      </c>
    </row>
    <row r="78" spans="1:6" ht="15.75">
      <c r="A78" s="14" t="s">
        <v>37</v>
      </c>
      <c r="B78" s="16" t="s">
        <v>65</v>
      </c>
      <c r="C78" s="17" t="s">
        <v>66</v>
      </c>
      <c r="D78" s="96">
        <f>'Разделы, подразделы, ЦС, группы'!F69</f>
        <v>13192.7</v>
      </c>
      <c r="E78" s="96">
        <f>'Разделы, подразделы, ЦС, группы'!G69</f>
        <v>8980</v>
      </c>
      <c r="F78" s="96">
        <f>'Разделы, подразделы, ЦС, группы'!H69</f>
        <v>9200</v>
      </c>
    </row>
    <row r="79" spans="1:6" ht="15.75" hidden="1">
      <c r="A79" s="14"/>
      <c r="B79" s="27" t="s">
        <v>93</v>
      </c>
      <c r="C79" s="17" t="s">
        <v>66</v>
      </c>
      <c r="D79" s="95" t="e">
        <f>D80+D82</f>
        <v>#REF!</v>
      </c>
      <c r="E79" s="95" t="e">
        <f>E80+E82</f>
        <v>#REF!</v>
      </c>
      <c r="F79" s="95" t="e">
        <f>F80+F82</f>
        <v>#REF!</v>
      </c>
    </row>
    <row r="80" spans="1:6" ht="30" hidden="1">
      <c r="A80" s="14" t="s">
        <v>35</v>
      </c>
      <c r="B80" s="16" t="s">
        <v>126</v>
      </c>
      <c r="C80" s="17" t="s">
        <v>66</v>
      </c>
      <c r="D80" s="95">
        <f>D81</f>
        <v>6040</v>
      </c>
      <c r="E80" s="95">
        <f>E81</f>
        <v>8980</v>
      </c>
      <c r="F80" s="95">
        <f>F81</f>
        <v>9200</v>
      </c>
    </row>
    <row r="81" spans="1:6" ht="15.75" hidden="1">
      <c r="A81" s="14"/>
      <c r="B81" s="33" t="s">
        <v>113</v>
      </c>
      <c r="C81" s="17" t="s">
        <v>66</v>
      </c>
      <c r="D81" s="96">
        <f>Ведомственная!G74</f>
        <v>6040</v>
      </c>
      <c r="E81" s="96">
        <f>Ведомственная!H74</f>
        <v>8980</v>
      </c>
      <c r="F81" s="96">
        <f>Ведомственная!I74</f>
        <v>9200</v>
      </c>
    </row>
    <row r="82" spans="1:6" ht="30" hidden="1">
      <c r="A82" s="22" t="s">
        <v>168</v>
      </c>
      <c r="B82" s="16" t="s">
        <v>136</v>
      </c>
      <c r="C82" s="26" t="s">
        <v>66</v>
      </c>
      <c r="D82" s="95" t="e">
        <f>D83+D85</f>
        <v>#REF!</v>
      </c>
      <c r="E82" s="95" t="e">
        <f>E83+E85</f>
        <v>#REF!</v>
      </c>
      <c r="F82" s="95" t="e">
        <f>F83+F85</f>
        <v>#REF!</v>
      </c>
    </row>
    <row r="83" spans="1:6" ht="30" hidden="1">
      <c r="A83" s="31" t="s">
        <v>169</v>
      </c>
      <c r="B83" s="43" t="s">
        <v>137</v>
      </c>
      <c r="C83" s="26" t="s">
        <v>66</v>
      </c>
      <c r="D83" s="96" t="e">
        <f>D84</f>
        <v>#REF!</v>
      </c>
      <c r="E83" s="96" t="e">
        <f>E84</f>
        <v>#REF!</v>
      </c>
      <c r="F83" s="96" t="e">
        <f>F84</f>
        <v>#REF!</v>
      </c>
    </row>
    <row r="84" spans="1:6" ht="15.75" hidden="1">
      <c r="A84" s="31"/>
      <c r="B84" s="33" t="s">
        <v>113</v>
      </c>
      <c r="C84" s="26" t="s">
        <v>66</v>
      </c>
      <c r="D84" s="98" t="e">
        <f>Ведомственная!#REF!</f>
        <v>#REF!</v>
      </c>
      <c r="E84" s="98" t="e">
        <f>Ведомственная!#REF!</f>
        <v>#REF!</v>
      </c>
      <c r="F84" s="98" t="e">
        <f>Ведомственная!#REF!</f>
        <v>#REF!</v>
      </c>
    </row>
    <row r="85" spans="1:6" ht="46.5" customHeight="1" hidden="1">
      <c r="A85" s="31" t="s">
        <v>170</v>
      </c>
      <c r="B85" s="30" t="s">
        <v>153</v>
      </c>
      <c r="C85" s="26" t="s">
        <v>66</v>
      </c>
      <c r="D85" s="96" t="e">
        <f>D86</f>
        <v>#REF!</v>
      </c>
      <c r="E85" s="96" t="e">
        <f>E86</f>
        <v>#REF!</v>
      </c>
      <c r="F85" s="96" t="e">
        <f>F86</f>
        <v>#REF!</v>
      </c>
    </row>
    <row r="86" spans="1:6" ht="15.75" hidden="1">
      <c r="A86" s="31"/>
      <c r="B86" s="32" t="s">
        <v>113</v>
      </c>
      <c r="C86" s="26" t="s">
        <v>66</v>
      </c>
      <c r="D86" s="96" t="e">
        <f>Ведомственная!#REF!</f>
        <v>#REF!</v>
      </c>
      <c r="E86" s="96" t="e">
        <f>Ведомственная!#REF!</f>
        <v>#REF!</v>
      </c>
      <c r="F86" s="96" t="e">
        <f>Ведомственная!#REF!</f>
        <v>#REF!</v>
      </c>
    </row>
    <row r="87" spans="1:6" ht="15.75">
      <c r="A87" s="10" t="s">
        <v>38</v>
      </c>
      <c r="B87" s="27" t="s">
        <v>79</v>
      </c>
      <c r="C87" s="12" t="s">
        <v>75</v>
      </c>
      <c r="D87" s="95">
        <f>D88</f>
        <v>250</v>
      </c>
      <c r="E87" s="95">
        <f aca="true" t="shared" si="0" ref="E87:F89">E88</f>
        <v>250</v>
      </c>
      <c r="F87" s="95">
        <f t="shared" si="0"/>
        <v>250</v>
      </c>
    </row>
    <row r="88" spans="1:6" ht="15.75">
      <c r="A88" s="14" t="s">
        <v>39</v>
      </c>
      <c r="B88" s="16" t="s">
        <v>78</v>
      </c>
      <c r="C88" s="17" t="s">
        <v>76</v>
      </c>
      <c r="D88" s="96">
        <f>D89</f>
        <v>250</v>
      </c>
      <c r="E88" s="96">
        <f t="shared" si="0"/>
        <v>250</v>
      </c>
      <c r="F88" s="96">
        <f t="shared" si="0"/>
        <v>250</v>
      </c>
    </row>
    <row r="89" spans="1:6" ht="30" hidden="1">
      <c r="A89" s="14" t="s">
        <v>81</v>
      </c>
      <c r="B89" s="16" t="s">
        <v>92</v>
      </c>
      <c r="C89" s="17" t="s">
        <v>76</v>
      </c>
      <c r="D89" s="96">
        <f>D90</f>
        <v>250</v>
      </c>
      <c r="E89" s="96">
        <f t="shared" si="0"/>
        <v>250</v>
      </c>
      <c r="F89" s="96">
        <f t="shared" si="0"/>
        <v>250</v>
      </c>
    </row>
    <row r="90" spans="1:6" ht="15.75" hidden="1">
      <c r="A90" s="10"/>
      <c r="B90" s="33" t="s">
        <v>113</v>
      </c>
      <c r="C90" s="17" t="s">
        <v>76</v>
      </c>
      <c r="D90" s="96">
        <f>Ведомственная!G81</f>
        <v>250</v>
      </c>
      <c r="E90" s="96">
        <f>Ведомственная!H81</f>
        <v>250</v>
      </c>
      <c r="F90" s="96">
        <f>Ведомственная!I81</f>
        <v>250</v>
      </c>
    </row>
    <row r="91" spans="1:6" ht="15.75">
      <c r="A91" s="10" t="s">
        <v>58</v>
      </c>
      <c r="B91" s="11" t="s">
        <v>63</v>
      </c>
      <c r="C91" s="12" t="s">
        <v>64</v>
      </c>
      <c r="D91" s="95">
        <f>D92+D93</f>
        <v>6260.7</v>
      </c>
      <c r="E91" s="95">
        <f>E92+E93</f>
        <v>6260.7</v>
      </c>
      <c r="F91" s="95">
        <f>F92+F93</f>
        <v>6260.7</v>
      </c>
    </row>
    <row r="92" spans="1:6" ht="15.75">
      <c r="A92" s="14" t="s">
        <v>59</v>
      </c>
      <c r="B92" s="30" t="s">
        <v>327</v>
      </c>
      <c r="C92" s="17" t="s">
        <v>100</v>
      </c>
      <c r="D92" s="96">
        <f>'Разделы, подразделы, ЦС, группы'!F82</f>
        <v>50</v>
      </c>
      <c r="E92" s="96">
        <f>'Разделы, подразделы, ЦС, группы'!G82</f>
        <v>50</v>
      </c>
      <c r="F92" s="96">
        <f>'Разделы, подразделы, ЦС, группы'!H82</f>
        <v>50</v>
      </c>
    </row>
    <row r="93" spans="1:6" ht="15.75">
      <c r="A93" s="14" t="s">
        <v>199</v>
      </c>
      <c r="B93" s="23" t="s">
        <v>103</v>
      </c>
      <c r="C93" s="17" t="s">
        <v>102</v>
      </c>
      <c r="D93" s="96">
        <f>'Разделы, подразделы, ЦС, группы'!F85</f>
        <v>6210.7</v>
      </c>
      <c r="E93" s="96">
        <f>'Разделы, подразделы, ЦС, группы'!G85</f>
        <v>6210.7</v>
      </c>
      <c r="F93" s="96">
        <f>'Разделы, подразделы, ЦС, группы'!H85</f>
        <v>6210.7</v>
      </c>
    </row>
    <row r="94" spans="1:6" ht="45" hidden="1">
      <c r="A94" s="14" t="s">
        <v>172</v>
      </c>
      <c r="B94" s="51" t="s">
        <v>181</v>
      </c>
      <c r="C94" s="12" t="s">
        <v>102</v>
      </c>
      <c r="D94" s="95">
        <f>D95</f>
        <v>220</v>
      </c>
      <c r="E94" s="95">
        <f>E95</f>
        <v>220</v>
      </c>
      <c r="F94" s="95">
        <f>F95</f>
        <v>220</v>
      </c>
    </row>
    <row r="95" spans="1:6" ht="15.75" hidden="1">
      <c r="A95" s="10"/>
      <c r="B95" s="33" t="s">
        <v>113</v>
      </c>
      <c r="C95" s="12" t="s">
        <v>102</v>
      </c>
      <c r="D95" s="96">
        <f>Ведомственная!G92</f>
        <v>220</v>
      </c>
      <c r="E95" s="96">
        <f>Ведомственная!H92</f>
        <v>220</v>
      </c>
      <c r="F95" s="96">
        <f>Ведомственная!I92</f>
        <v>220</v>
      </c>
    </row>
    <row r="96" spans="1:6" ht="30" hidden="1">
      <c r="A96" s="14" t="s">
        <v>179</v>
      </c>
      <c r="B96" s="23" t="s">
        <v>189</v>
      </c>
      <c r="C96" s="17" t="s">
        <v>102</v>
      </c>
      <c r="D96" s="95">
        <f>D97</f>
        <v>200</v>
      </c>
      <c r="E96" s="95">
        <f>E97</f>
        <v>200</v>
      </c>
      <c r="F96" s="95">
        <f>F97</f>
        <v>200</v>
      </c>
    </row>
    <row r="97" spans="1:6" ht="15.75" hidden="1">
      <c r="A97" s="14"/>
      <c r="B97" s="33" t="s">
        <v>113</v>
      </c>
      <c r="C97" s="17" t="s">
        <v>102</v>
      </c>
      <c r="D97" s="96">
        <f>Ведомственная!G94</f>
        <v>200</v>
      </c>
      <c r="E97" s="96">
        <f>Ведомственная!H94</f>
        <v>200</v>
      </c>
      <c r="F97" s="96">
        <f>Ведомственная!I94</f>
        <v>200</v>
      </c>
    </row>
    <row r="98" spans="1:6" ht="15.75">
      <c r="A98" s="10" t="s">
        <v>69</v>
      </c>
      <c r="B98" s="11" t="s">
        <v>85</v>
      </c>
      <c r="C98" s="12" t="s">
        <v>40</v>
      </c>
      <c r="D98" s="95">
        <f>D99+D102</f>
        <v>14046.1</v>
      </c>
      <c r="E98" s="95">
        <f>E99+E102</f>
        <v>14046.1</v>
      </c>
      <c r="F98" s="95">
        <f>F99+F102</f>
        <v>14046.1</v>
      </c>
    </row>
    <row r="99" spans="1:6" ht="15.75">
      <c r="A99" s="22" t="s">
        <v>70</v>
      </c>
      <c r="B99" s="23" t="s">
        <v>60</v>
      </c>
      <c r="C99" s="17" t="s">
        <v>57</v>
      </c>
      <c r="D99" s="96">
        <f aca="true" t="shared" si="1" ref="D99:F100">D100</f>
        <v>7430</v>
      </c>
      <c r="E99" s="96">
        <f t="shared" si="1"/>
        <v>7430</v>
      </c>
      <c r="F99" s="96">
        <f t="shared" si="1"/>
        <v>7430</v>
      </c>
    </row>
    <row r="100" spans="1:6" ht="45" hidden="1">
      <c r="A100" s="22" t="s">
        <v>127</v>
      </c>
      <c r="B100" s="16" t="s">
        <v>188</v>
      </c>
      <c r="C100" s="12" t="s">
        <v>57</v>
      </c>
      <c r="D100" s="95">
        <f t="shared" si="1"/>
        <v>7430</v>
      </c>
      <c r="E100" s="95">
        <f t="shared" si="1"/>
        <v>7430</v>
      </c>
      <c r="F100" s="95">
        <f t="shared" si="1"/>
        <v>7430</v>
      </c>
    </row>
    <row r="101" spans="1:6" ht="15.75" hidden="1">
      <c r="A101" s="22"/>
      <c r="B101" s="33" t="s">
        <v>113</v>
      </c>
      <c r="C101" s="17" t="s">
        <v>57</v>
      </c>
      <c r="D101" s="96">
        <f>Ведомственная!G98</f>
        <v>7430</v>
      </c>
      <c r="E101" s="96">
        <f>Ведомственная!H98</f>
        <v>7430</v>
      </c>
      <c r="F101" s="96">
        <f>Ведомственная!I98</f>
        <v>7430</v>
      </c>
    </row>
    <row r="102" spans="1:6" ht="15.75">
      <c r="A102" s="22" t="s">
        <v>194</v>
      </c>
      <c r="B102" s="33" t="s">
        <v>216</v>
      </c>
      <c r="C102" s="17" t="s">
        <v>218</v>
      </c>
      <c r="D102" s="96">
        <f>'Разделы, подразделы, ЦС, группы'!F98</f>
        <v>6616.1</v>
      </c>
      <c r="E102" s="96">
        <f>'Разделы, подразделы, ЦС, группы'!G98</f>
        <v>6616.1</v>
      </c>
      <c r="F102" s="96">
        <f>'Разделы, подразделы, ЦС, группы'!H98</f>
        <v>6616.1</v>
      </c>
    </row>
    <row r="103" spans="1:6" s="52" customFormat="1" ht="15.75">
      <c r="A103" s="10" t="s">
        <v>67</v>
      </c>
      <c r="B103" s="11" t="s">
        <v>42</v>
      </c>
      <c r="C103" s="12" t="s">
        <v>43</v>
      </c>
      <c r="D103" s="95">
        <f>D107+D104+D108</f>
        <v>13404.399999999998</v>
      </c>
      <c r="E103" s="95">
        <f>E107+E104+E108</f>
        <v>14057.199999999999</v>
      </c>
      <c r="F103" s="95">
        <f>F107+F104+F108</f>
        <v>14699.4</v>
      </c>
    </row>
    <row r="104" spans="1:6" s="52" customFormat="1" ht="15.75">
      <c r="A104" s="14" t="s">
        <v>61</v>
      </c>
      <c r="B104" s="23" t="s">
        <v>184</v>
      </c>
      <c r="C104" s="17" t="s">
        <v>183</v>
      </c>
      <c r="D104" s="96">
        <f>'Разделы, подразделы, ЦС, группы'!F104</f>
        <v>415.3</v>
      </c>
      <c r="E104" s="96">
        <f>'Разделы, подразделы, ЦС, группы'!G104</f>
        <v>435.5</v>
      </c>
      <c r="F104" s="96">
        <f>'Разделы, подразделы, ЦС, группы'!H104</f>
        <v>455.4</v>
      </c>
    </row>
    <row r="105" spans="1:6" s="52" customFormat="1" ht="30" hidden="1">
      <c r="A105" s="14" t="s">
        <v>71</v>
      </c>
      <c r="B105" s="16" t="s">
        <v>110</v>
      </c>
      <c r="C105" s="17" t="s">
        <v>183</v>
      </c>
      <c r="D105" s="96">
        <f>Ведомственная!G107</f>
        <v>415.3</v>
      </c>
      <c r="E105" s="96">
        <f>Ведомственная!H107</f>
        <v>435.5</v>
      </c>
      <c r="F105" s="96">
        <f>Ведомственная!I107</f>
        <v>455.4</v>
      </c>
    </row>
    <row r="106" spans="1:6" s="52" customFormat="1" ht="15.75" hidden="1">
      <c r="A106" s="14"/>
      <c r="B106" s="16" t="s">
        <v>115</v>
      </c>
      <c r="C106" s="17" t="s">
        <v>183</v>
      </c>
      <c r="D106" s="96">
        <f>Ведомственная!G107</f>
        <v>415.3</v>
      </c>
      <c r="E106" s="96">
        <f>Ведомственная!H107</f>
        <v>435.5</v>
      </c>
      <c r="F106" s="96">
        <f>Ведомственная!I107</f>
        <v>455.4</v>
      </c>
    </row>
    <row r="107" spans="1:6" s="52" customFormat="1" ht="15.75" hidden="1">
      <c r="A107" s="10" t="s">
        <v>67</v>
      </c>
      <c r="B107" s="27" t="s">
        <v>44</v>
      </c>
      <c r="C107" s="12" t="s">
        <v>45</v>
      </c>
      <c r="D107" s="95">
        <f>D109</f>
        <v>11789.099999999999</v>
      </c>
      <c r="E107" s="95">
        <f>E109</f>
        <v>12363.3</v>
      </c>
      <c r="F107" s="95">
        <f>F109</f>
        <v>12928.1</v>
      </c>
    </row>
    <row r="108" spans="1:6" s="52" customFormat="1" ht="15.75">
      <c r="A108" s="14" t="s">
        <v>200</v>
      </c>
      <c r="B108" s="16" t="s">
        <v>215</v>
      </c>
      <c r="C108" s="17" t="s">
        <v>214</v>
      </c>
      <c r="D108" s="96">
        <f>'Разделы, подразделы, ЦС, группы'!F107</f>
        <v>1200</v>
      </c>
      <c r="E108" s="96">
        <f>'Разделы, подразделы, ЦС, группы'!G107</f>
        <v>1258.4</v>
      </c>
      <c r="F108" s="96">
        <f>'Разделы, подразделы, ЦС, группы'!H107</f>
        <v>1315.9</v>
      </c>
    </row>
    <row r="109" spans="1:6" s="52" customFormat="1" ht="15.75">
      <c r="A109" s="14" t="s">
        <v>213</v>
      </c>
      <c r="B109" s="16" t="s">
        <v>44</v>
      </c>
      <c r="C109" s="17" t="s">
        <v>45</v>
      </c>
      <c r="D109" s="96">
        <f>'Разделы, подразделы, ЦС, группы'!F110</f>
        <v>11789.099999999999</v>
      </c>
      <c r="E109" s="96">
        <f>'Разделы, подразделы, ЦС, группы'!G110</f>
        <v>12363.3</v>
      </c>
      <c r="F109" s="96">
        <f>'Разделы, подразделы, ЦС, группы'!H110</f>
        <v>12928.1</v>
      </c>
    </row>
    <row r="110" spans="1:6" ht="45" hidden="1">
      <c r="A110" s="14" t="s">
        <v>62</v>
      </c>
      <c r="B110" s="29" t="s">
        <v>177</v>
      </c>
      <c r="C110" s="12" t="s">
        <v>45</v>
      </c>
      <c r="D110" s="95">
        <f>D111</f>
        <v>7479.4</v>
      </c>
      <c r="E110" s="95">
        <f>E111</f>
        <v>7843.7</v>
      </c>
      <c r="F110" s="95">
        <f>F111</f>
        <v>8202.2</v>
      </c>
    </row>
    <row r="111" spans="1:6" ht="15.75" hidden="1">
      <c r="A111" s="14"/>
      <c r="B111" s="18" t="s">
        <v>115</v>
      </c>
      <c r="C111" s="17" t="s">
        <v>45</v>
      </c>
      <c r="D111" s="96">
        <f>Ведомственная!G113</f>
        <v>7479.4</v>
      </c>
      <c r="E111" s="96">
        <f>Ведомственная!H113</f>
        <v>7843.7</v>
      </c>
      <c r="F111" s="96">
        <f>Ведомственная!I113</f>
        <v>8202.2</v>
      </c>
    </row>
    <row r="112" spans="1:6" ht="45" hidden="1">
      <c r="A112" s="14" t="s">
        <v>173</v>
      </c>
      <c r="B112" s="18" t="s">
        <v>152</v>
      </c>
      <c r="C112" s="12" t="s">
        <v>45</v>
      </c>
      <c r="D112" s="95">
        <f>D113</f>
        <v>4309.7</v>
      </c>
      <c r="E112" s="95">
        <f>E113</f>
        <v>4519.6</v>
      </c>
      <c r="F112" s="95">
        <f>F113</f>
        <v>4725.9</v>
      </c>
    </row>
    <row r="113" spans="1:6" ht="15.75" hidden="1">
      <c r="A113" s="14"/>
      <c r="B113" s="18" t="s">
        <v>115</v>
      </c>
      <c r="C113" s="17" t="s">
        <v>45</v>
      </c>
      <c r="D113" s="96">
        <f>Ведомственная!G115</f>
        <v>4309.7</v>
      </c>
      <c r="E113" s="96">
        <f>Ведомственная!H115</f>
        <v>4519.6</v>
      </c>
      <c r="F113" s="96">
        <f>Ведомственная!I115</f>
        <v>4725.9</v>
      </c>
    </row>
    <row r="114" spans="1:6" ht="15.75">
      <c r="A114" s="8" t="s">
        <v>72</v>
      </c>
      <c r="B114" s="27" t="s">
        <v>120</v>
      </c>
      <c r="C114" s="12" t="s">
        <v>122</v>
      </c>
      <c r="D114" s="99">
        <f>D116</f>
        <v>200</v>
      </c>
      <c r="E114" s="99">
        <f>E116</f>
        <v>200</v>
      </c>
      <c r="F114" s="99">
        <f>F116</f>
        <v>200</v>
      </c>
    </row>
    <row r="115" spans="1:6" ht="15.75">
      <c r="A115" s="22" t="s">
        <v>68</v>
      </c>
      <c r="B115" s="16" t="s">
        <v>154</v>
      </c>
      <c r="C115" s="17" t="s">
        <v>121</v>
      </c>
      <c r="D115" s="98">
        <f aca="true" t="shared" si="2" ref="D115:F116">D116</f>
        <v>200</v>
      </c>
      <c r="E115" s="98">
        <f t="shared" si="2"/>
        <v>200</v>
      </c>
      <c r="F115" s="98">
        <f t="shared" si="2"/>
        <v>200</v>
      </c>
    </row>
    <row r="116" spans="1:6" ht="75" customHeight="1" hidden="1">
      <c r="A116" s="14" t="s">
        <v>128</v>
      </c>
      <c r="B116" s="50" t="s">
        <v>180</v>
      </c>
      <c r="C116" s="17" t="s">
        <v>121</v>
      </c>
      <c r="D116" s="98">
        <f t="shared" si="2"/>
        <v>200</v>
      </c>
      <c r="E116" s="98">
        <f t="shared" si="2"/>
        <v>200</v>
      </c>
      <c r="F116" s="98">
        <f t="shared" si="2"/>
        <v>200</v>
      </c>
    </row>
    <row r="117" spans="1:6" ht="15.75" hidden="1">
      <c r="A117" s="14"/>
      <c r="B117" s="33" t="s">
        <v>113</v>
      </c>
      <c r="C117" s="17" t="s">
        <v>121</v>
      </c>
      <c r="D117" s="98">
        <f>Ведомственная!G119</f>
        <v>200</v>
      </c>
      <c r="E117" s="98">
        <f>Ведомственная!H119</f>
        <v>200</v>
      </c>
      <c r="F117" s="98">
        <f>Ведомственная!I119</f>
        <v>200</v>
      </c>
    </row>
    <row r="118" spans="1:6" ht="15.75">
      <c r="A118" s="8" t="s">
        <v>77</v>
      </c>
      <c r="B118" s="27" t="s">
        <v>83</v>
      </c>
      <c r="C118" s="12" t="s">
        <v>84</v>
      </c>
      <c r="D118" s="95">
        <f>D119</f>
        <v>1950</v>
      </c>
      <c r="E118" s="95">
        <f aca="true" t="shared" si="3" ref="E118:F120">E119</f>
        <v>1950</v>
      </c>
      <c r="F118" s="95">
        <f t="shared" si="3"/>
        <v>1950</v>
      </c>
    </row>
    <row r="119" spans="1:6" ht="15.75">
      <c r="A119" s="14" t="s">
        <v>73</v>
      </c>
      <c r="B119" s="23" t="s">
        <v>41</v>
      </c>
      <c r="C119" s="17" t="s">
        <v>82</v>
      </c>
      <c r="D119" s="96">
        <f>D120</f>
        <v>1950</v>
      </c>
      <c r="E119" s="96">
        <f t="shared" si="3"/>
        <v>1950</v>
      </c>
      <c r="F119" s="96">
        <f t="shared" si="3"/>
        <v>1950</v>
      </c>
    </row>
    <row r="120" spans="1:6" ht="30" hidden="1">
      <c r="A120" s="14" t="s">
        <v>74</v>
      </c>
      <c r="B120" s="16" t="s">
        <v>192</v>
      </c>
      <c r="C120" s="17" t="s">
        <v>82</v>
      </c>
      <c r="D120" s="95">
        <f>D121</f>
        <v>1950</v>
      </c>
      <c r="E120" s="95">
        <f t="shared" si="3"/>
        <v>1950</v>
      </c>
      <c r="F120" s="95">
        <f t="shared" si="3"/>
        <v>1950</v>
      </c>
    </row>
    <row r="121" spans="1:6" ht="15.75" hidden="1">
      <c r="A121" s="10"/>
      <c r="B121" s="33" t="s">
        <v>113</v>
      </c>
      <c r="C121" s="17" t="s">
        <v>82</v>
      </c>
      <c r="D121" s="96">
        <f>Ведомственная!G123</f>
        <v>1950</v>
      </c>
      <c r="E121" s="96">
        <f>Ведомственная!H123</f>
        <v>1950</v>
      </c>
      <c r="F121" s="96">
        <f>Ведомственная!I123</f>
        <v>1950</v>
      </c>
    </row>
    <row r="122" spans="1:6" s="84" customFormat="1" ht="16.5">
      <c r="A122" s="86"/>
      <c r="B122" s="80" t="s">
        <v>0</v>
      </c>
      <c r="C122" s="82"/>
      <c r="D122" s="97">
        <f>D16+D60+D75+D77+D87+D91+D98+D103+D114+D118</f>
        <v>68385.5</v>
      </c>
      <c r="E122" s="97">
        <f>E16+E60+E75+E77+E87+E91+E98+E103+E114+E118</f>
        <v>66844</v>
      </c>
      <c r="F122" s="97">
        <f>F16+F60+F75+F77+F87+F91+F98+F103+F114+F118</f>
        <v>69879.09999999999</v>
      </c>
    </row>
    <row r="123" spans="1:6" ht="15.75">
      <c r="A123" s="36"/>
      <c r="B123" s="37"/>
      <c r="C123" s="38"/>
      <c r="D123" s="47"/>
      <c r="E123" s="47"/>
      <c r="F123" s="47"/>
    </row>
  </sheetData>
  <sheetProtection/>
  <mergeCells count="13">
    <mergeCell ref="A14:A15"/>
    <mergeCell ref="B14:B15"/>
    <mergeCell ref="C14:C15"/>
    <mergeCell ref="D14:D15"/>
    <mergeCell ref="E14:F14"/>
    <mergeCell ref="A12:F12"/>
    <mergeCell ref="A13:D13"/>
    <mergeCell ref="C5:D5"/>
    <mergeCell ref="A5:B5"/>
    <mergeCell ref="E5:F5"/>
    <mergeCell ref="A9:F9"/>
    <mergeCell ref="A10:F10"/>
    <mergeCell ref="A11:F11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4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B15" sqref="B15:B16"/>
    </sheetView>
  </sheetViews>
  <sheetFormatPr defaultColWidth="7.09765625" defaultRowHeight="15"/>
  <cols>
    <col min="1" max="1" width="49.09765625" style="103" customWidth="1"/>
    <col min="2" max="2" width="18.296875" style="103" customWidth="1"/>
    <col min="3" max="5" width="11.796875" style="103" customWidth="1"/>
    <col min="6" max="16384" width="7.09765625" style="103" customWidth="1"/>
  </cols>
  <sheetData>
    <row r="1" spans="2:4" s="1" customFormat="1" ht="15">
      <c r="B1" s="87"/>
      <c r="D1" s="87" t="s">
        <v>312</v>
      </c>
    </row>
    <row r="2" spans="2:4" s="1" customFormat="1" ht="15">
      <c r="B2" s="88"/>
      <c r="D2" s="88" t="s">
        <v>346</v>
      </c>
    </row>
    <row r="3" spans="2:4" s="1" customFormat="1" ht="15">
      <c r="B3" s="88"/>
      <c r="D3" s="88" t="s">
        <v>195</v>
      </c>
    </row>
    <row r="4" spans="2:4" s="1" customFormat="1" ht="15">
      <c r="B4" s="88"/>
      <c r="D4" s="88" t="s">
        <v>222</v>
      </c>
    </row>
    <row r="5" spans="2:5" s="1" customFormat="1" ht="15">
      <c r="B5" s="175"/>
      <c r="C5" s="175"/>
      <c r="D5" s="175" t="s">
        <v>88</v>
      </c>
      <c r="E5" s="175"/>
    </row>
    <row r="6" spans="2:5" s="1" customFormat="1" ht="15">
      <c r="B6" s="89"/>
      <c r="C6" s="54"/>
      <c r="D6" s="89" t="s">
        <v>363</v>
      </c>
      <c r="E6" s="54"/>
    </row>
    <row r="7" ht="12.75">
      <c r="B7" s="104"/>
    </row>
    <row r="9" spans="1:5" ht="20.25" customHeight="1">
      <c r="A9" s="156" t="s">
        <v>244</v>
      </c>
      <c r="B9" s="156"/>
      <c r="C9" s="156"/>
      <c r="D9" s="157"/>
      <c r="E9" s="157"/>
    </row>
    <row r="10" spans="1:5" ht="20.25" customHeight="1">
      <c r="A10" s="156" t="s">
        <v>174</v>
      </c>
      <c r="B10" s="156"/>
      <c r="C10" s="156"/>
      <c r="D10" s="157"/>
      <c r="E10" s="157"/>
    </row>
    <row r="11" spans="1:5" ht="20.25" customHeight="1">
      <c r="A11" s="156" t="s">
        <v>245</v>
      </c>
      <c r="B11" s="156"/>
      <c r="C11" s="156"/>
      <c r="D11" s="157"/>
      <c r="E11" s="157"/>
    </row>
    <row r="12" spans="1:5" ht="20.25" customHeight="1">
      <c r="A12" s="156" t="s">
        <v>246</v>
      </c>
      <c r="B12" s="156"/>
      <c r="C12" s="156"/>
      <c r="D12" s="157"/>
      <c r="E12" s="157"/>
    </row>
    <row r="13" spans="1:5" ht="20.25">
      <c r="A13" s="156" t="s">
        <v>316</v>
      </c>
      <c r="B13" s="156"/>
      <c r="C13" s="156"/>
      <c r="D13" s="157"/>
      <c r="E13" s="157"/>
    </row>
    <row r="14" spans="1:5" ht="12.75">
      <c r="A14" s="161"/>
      <c r="B14" s="161"/>
      <c r="C14" s="161"/>
      <c r="E14" s="187" t="s">
        <v>370</v>
      </c>
    </row>
    <row r="15" spans="1:5" ht="12.75">
      <c r="A15" s="185" t="s">
        <v>2</v>
      </c>
      <c r="B15" s="185" t="s">
        <v>247</v>
      </c>
      <c r="C15" s="188" t="s">
        <v>317</v>
      </c>
      <c r="D15" s="190" t="s">
        <v>371</v>
      </c>
      <c r="E15" s="190"/>
    </row>
    <row r="16" spans="1:5" ht="12.75">
      <c r="A16" s="186"/>
      <c r="B16" s="186"/>
      <c r="C16" s="189"/>
      <c r="D16" s="151" t="s">
        <v>318</v>
      </c>
      <c r="E16" s="151" t="s">
        <v>319</v>
      </c>
    </row>
    <row r="17" spans="1:5" s="107" customFormat="1" ht="37.5">
      <c r="A17" s="102" t="s">
        <v>248</v>
      </c>
      <c r="B17" s="105"/>
      <c r="C17" s="106">
        <f aca="true" t="shared" si="0" ref="C17:E18">C18</f>
        <v>90.89999999999418</v>
      </c>
      <c r="D17" s="106">
        <f t="shared" si="0"/>
        <v>53.89999999999418</v>
      </c>
      <c r="E17" s="106">
        <f t="shared" si="0"/>
        <v>53.89999999999418</v>
      </c>
    </row>
    <row r="18" spans="1:5" ht="33">
      <c r="A18" s="108" t="s">
        <v>249</v>
      </c>
      <c r="B18" s="109" t="s">
        <v>250</v>
      </c>
      <c r="C18" s="110">
        <f t="shared" si="0"/>
        <v>90.89999999999418</v>
      </c>
      <c r="D18" s="110">
        <f t="shared" si="0"/>
        <v>53.89999999999418</v>
      </c>
      <c r="E18" s="110">
        <f t="shared" si="0"/>
        <v>53.89999999999418</v>
      </c>
    </row>
    <row r="19" spans="1:5" ht="31.5">
      <c r="A19" s="111" t="s">
        <v>251</v>
      </c>
      <c r="B19" s="112" t="s">
        <v>252</v>
      </c>
      <c r="C19" s="113">
        <f>C20+C24</f>
        <v>90.89999999999418</v>
      </c>
      <c r="D19" s="113">
        <f>D20+D24</f>
        <v>53.89999999999418</v>
      </c>
      <c r="E19" s="113">
        <f>E20+E24</f>
        <v>53.89999999999418</v>
      </c>
    </row>
    <row r="20" spans="1:5" ht="15.75">
      <c r="A20" s="114" t="s">
        <v>253</v>
      </c>
      <c r="B20" s="115" t="s">
        <v>254</v>
      </c>
      <c r="C20" s="116">
        <f>C21</f>
        <v>-68294.6</v>
      </c>
      <c r="D20" s="116">
        <f aca="true" t="shared" si="1" ref="D20:E22">D21</f>
        <v>-66790.1</v>
      </c>
      <c r="E20" s="116">
        <f t="shared" si="1"/>
        <v>-69825.2</v>
      </c>
    </row>
    <row r="21" spans="1:5" ht="15.75">
      <c r="A21" s="114" t="s">
        <v>255</v>
      </c>
      <c r="B21" s="115" t="s">
        <v>256</v>
      </c>
      <c r="C21" s="116">
        <f>C22</f>
        <v>-68294.6</v>
      </c>
      <c r="D21" s="116">
        <f t="shared" si="1"/>
        <v>-66790.1</v>
      </c>
      <c r="E21" s="116">
        <f t="shared" si="1"/>
        <v>-69825.2</v>
      </c>
    </row>
    <row r="22" spans="1:5" ht="15.75">
      <c r="A22" s="114" t="s">
        <v>257</v>
      </c>
      <c r="B22" s="115" t="s">
        <v>258</v>
      </c>
      <c r="C22" s="116">
        <f>C23</f>
        <v>-68294.6</v>
      </c>
      <c r="D22" s="116">
        <f t="shared" si="1"/>
        <v>-66790.1</v>
      </c>
      <c r="E22" s="116">
        <f t="shared" si="1"/>
        <v>-69825.2</v>
      </c>
    </row>
    <row r="23" spans="1:5" ht="45.75" customHeight="1">
      <c r="A23" s="114" t="s">
        <v>259</v>
      </c>
      <c r="B23" s="115" t="s">
        <v>260</v>
      </c>
      <c r="C23" s="116">
        <f>-Доходы!C39</f>
        <v>-68294.6</v>
      </c>
      <c r="D23" s="116">
        <f>-Доходы!D39</f>
        <v>-66790.1</v>
      </c>
      <c r="E23" s="116">
        <f>-Доходы!E39</f>
        <v>-69825.2</v>
      </c>
    </row>
    <row r="24" spans="1:5" ht="15.75">
      <c r="A24" s="114" t="s">
        <v>261</v>
      </c>
      <c r="B24" s="115" t="s">
        <v>262</v>
      </c>
      <c r="C24" s="116">
        <f>C25</f>
        <v>68385.5</v>
      </c>
      <c r="D24" s="116">
        <f aca="true" t="shared" si="2" ref="D24:E26">D25</f>
        <v>66844</v>
      </c>
      <c r="E24" s="116">
        <f t="shared" si="2"/>
        <v>69879.09999999999</v>
      </c>
    </row>
    <row r="25" spans="1:5" ht="15.75">
      <c r="A25" s="114" t="s">
        <v>263</v>
      </c>
      <c r="B25" s="115" t="s">
        <v>264</v>
      </c>
      <c r="C25" s="116">
        <f>C26</f>
        <v>68385.5</v>
      </c>
      <c r="D25" s="116">
        <f t="shared" si="2"/>
        <v>66844</v>
      </c>
      <c r="E25" s="116">
        <f t="shared" si="2"/>
        <v>69879.09999999999</v>
      </c>
    </row>
    <row r="26" spans="1:5" ht="15.75">
      <c r="A26" s="114" t="s">
        <v>265</v>
      </c>
      <c r="B26" s="115" t="s">
        <v>266</v>
      </c>
      <c r="C26" s="116">
        <f>C27</f>
        <v>68385.5</v>
      </c>
      <c r="D26" s="116">
        <f t="shared" si="2"/>
        <v>66844</v>
      </c>
      <c r="E26" s="116">
        <f t="shared" si="2"/>
        <v>69879.09999999999</v>
      </c>
    </row>
    <row r="27" spans="1:5" ht="45.75" customHeight="1">
      <c r="A27" s="114" t="s">
        <v>267</v>
      </c>
      <c r="B27" s="115" t="s">
        <v>268</v>
      </c>
      <c r="C27" s="116">
        <f>'Разделы, подразделы'!D122</f>
        <v>68385.5</v>
      </c>
      <c r="D27" s="116">
        <f>'Разделы, подразделы'!E122</f>
        <v>66844</v>
      </c>
      <c r="E27" s="116">
        <f>'Разделы, подразделы'!F122</f>
        <v>69879.09999999999</v>
      </c>
    </row>
    <row r="31" spans="3:5" ht="12.75">
      <c r="C31" s="117"/>
      <c r="D31" s="117"/>
      <c r="E31" s="117"/>
    </row>
  </sheetData>
  <mergeCells count="12">
    <mergeCell ref="A11:E11"/>
    <mergeCell ref="A12:E12"/>
    <mergeCell ref="A13:E13"/>
    <mergeCell ref="D5:E5"/>
    <mergeCell ref="B5:C5"/>
    <mergeCell ref="A9:E9"/>
    <mergeCell ref="A10:E10"/>
    <mergeCell ref="A15:A16"/>
    <mergeCell ref="B15:B16"/>
    <mergeCell ref="A14:C14"/>
    <mergeCell ref="C15:C16"/>
    <mergeCell ref="D15:E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2023-02-01T18:42:14Z</cp:lastPrinted>
  <dcterms:created xsi:type="dcterms:W3CDTF">2006-02-14T14:57:27Z</dcterms:created>
  <dcterms:modified xsi:type="dcterms:W3CDTF">2023-02-01T18:42:33Z</dcterms:modified>
  <cp:category/>
  <cp:version/>
  <cp:contentType/>
  <cp:contentStatus/>
</cp:coreProperties>
</file>